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5\2025 05 02_RENNES_ENSCR FUSION_H GOUBIN\2-MOE\07-DCE\05-RENDU\02-Pièces écrites\DPGF\"/>
    </mc:Choice>
  </mc:AlternateContent>
  <xr:revisionPtr revIDLastSave="0" documentId="13_ncr:1_{FBEB2101-A90C-4D33-A681-BDD2ADBA32BD}" xr6:coauthVersionLast="47" xr6:coauthVersionMax="47" xr10:uidLastSave="{00000000-0000-0000-0000-000000000000}"/>
  <bookViews>
    <workbookView xWindow="28680" yWindow="-120" windowWidth="29040" windowHeight="15720" activeTab="2" xr2:uid="{9854459F-2095-47EF-A8C9-B31D3024B04C}"/>
  </bookViews>
  <sheets>
    <sheet name="PG (2)" sheetId="7" r:id="rId1"/>
    <sheet name="FUSION" sheetId="3" r:id="rId2"/>
    <sheet name="RGF" sheetId="2" r:id="rId3"/>
  </sheets>
  <definedNames>
    <definedName name="_Hlk62735756" localSheetId="0">'PG (2)'!$D$26</definedName>
    <definedName name="_Hlk92095484" localSheetId="0">'PG (2)'!$D$36</definedName>
    <definedName name="_xlnm.Print_Titles" localSheetId="1">FUSION!$1:$1</definedName>
    <definedName name="Print_Area" localSheetId="1">FUSION!$A$1:$J$210</definedName>
    <definedName name="Print_Area" localSheetId="2">RGF!$A$1:$D$33</definedName>
    <definedName name="Print_Titles" localSheetId="1">FUSION!$1:$1</definedName>
    <definedName name="Print_Titles" localSheetId="2">RGF!$1:$3</definedName>
    <definedName name="_xlnm.Print_Area" localSheetId="1">Tableau32[[#All],[N°]:[PRIX 
TOTAL]]</definedName>
    <definedName name="_xlnm.Print_Area" localSheetId="0">'PG (2)'!$A$1:$G$61</definedName>
    <definedName name="_xlnm.Print_Area" localSheetId="2">RGF!$A$1:$D$33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1" i="3" l="1"/>
  <c r="C208" i="3"/>
  <c r="J208" i="3"/>
  <c r="A208" i="3"/>
  <c r="A203" i="3"/>
  <c r="A204" i="3"/>
  <c r="A205" i="3"/>
  <c r="A206" i="3"/>
  <c r="A207" i="3"/>
  <c r="A209" i="3"/>
  <c r="D20" i="2"/>
  <c r="J190" i="3"/>
  <c r="C190" i="3"/>
  <c r="A190" i="3"/>
  <c r="C179" i="3"/>
  <c r="J179" i="3"/>
  <c r="A179" i="3"/>
  <c r="A170" i="3"/>
  <c r="C168" i="3"/>
  <c r="J168" i="3"/>
  <c r="A168" i="3"/>
  <c r="A169" i="3"/>
  <c r="A171" i="3"/>
  <c r="A172" i="3"/>
  <c r="A173" i="3"/>
  <c r="A174" i="3"/>
  <c r="A175" i="3"/>
  <c r="A176" i="3"/>
  <c r="A177" i="3"/>
  <c r="A178" i="3"/>
  <c r="A180" i="3"/>
  <c r="A181" i="3"/>
  <c r="A182" i="3"/>
  <c r="A183" i="3"/>
  <c r="A184" i="3"/>
  <c r="A185" i="3"/>
  <c r="A186" i="3"/>
  <c r="A187" i="3"/>
  <c r="A188" i="3"/>
  <c r="A189" i="3"/>
  <c r="A161" i="3"/>
  <c r="A153" i="3"/>
  <c r="A154" i="3"/>
  <c r="A147" i="3"/>
  <c r="A148" i="3"/>
  <c r="A132" i="3"/>
  <c r="J133" i="3"/>
  <c r="A123" i="3"/>
  <c r="A127" i="3"/>
  <c r="A128" i="3"/>
  <c r="A129" i="3"/>
  <c r="A130" i="3"/>
  <c r="A131" i="3"/>
  <c r="A106" i="3"/>
  <c r="A107" i="3"/>
  <c r="A103" i="3"/>
  <c r="A104" i="3"/>
  <c r="A105" i="3"/>
  <c r="A93" i="3"/>
  <c r="A33" i="3"/>
  <c r="A87" i="3"/>
  <c r="A88" i="3"/>
  <c r="A89" i="3"/>
  <c r="A90" i="3"/>
  <c r="A91" i="3"/>
  <c r="A92" i="3"/>
  <c r="A71" i="3"/>
  <c r="A72" i="3"/>
  <c r="A73" i="3"/>
  <c r="A65" i="3"/>
  <c r="A68" i="3"/>
  <c r="A69" i="3"/>
  <c r="A70" i="3"/>
  <c r="A64" i="3"/>
  <c r="B11" i="2"/>
  <c r="J200" i="3"/>
  <c r="D11" i="2" s="1"/>
  <c r="A194" i="3"/>
  <c r="J155" i="3"/>
  <c r="J111" i="3"/>
  <c r="J94" i="3"/>
  <c r="J74" i="3"/>
  <c r="A67" i="3"/>
  <c r="A58" i="3"/>
  <c r="A57" i="3"/>
  <c r="A59" i="3"/>
  <c r="A60" i="3"/>
  <c r="A42" i="3"/>
  <c r="A43" i="3"/>
  <c r="A44" i="3"/>
  <c r="A45" i="3"/>
  <c r="C46" i="3"/>
  <c r="J46" i="3"/>
  <c r="A46" i="3"/>
  <c r="A40" i="3"/>
  <c r="A41" i="3"/>
  <c r="A36" i="3"/>
  <c r="J10" i="3"/>
  <c r="J21" i="3" s="1"/>
  <c r="A32" i="3"/>
  <c r="A25" i="3"/>
  <c r="A26" i="3"/>
  <c r="A27" i="3"/>
  <c r="A28" i="3"/>
  <c r="A29" i="3"/>
  <c r="A30" i="3"/>
  <c r="A31" i="3"/>
  <c r="A167" i="3"/>
  <c r="C155" i="3"/>
  <c r="A155" i="3"/>
  <c r="A156" i="3"/>
  <c r="A157" i="3"/>
  <c r="C157" i="3"/>
  <c r="A158" i="3"/>
  <c r="A159" i="3"/>
  <c r="A160" i="3"/>
  <c r="G50" i="3"/>
  <c r="J192" i="3" l="1"/>
  <c r="J35" i="3"/>
  <c r="A24" i="3" l="1"/>
  <c r="A165" i="3" l="1"/>
  <c r="A50" i="3"/>
  <c r="A49" i="3"/>
  <c r="G116" i="3"/>
  <c r="A116" i="3"/>
  <c r="A191" i="3"/>
  <c r="A149" i="3"/>
  <c r="A151" i="3"/>
  <c r="C133" i="3"/>
  <c r="A133" i="3"/>
  <c r="A126" i="3"/>
  <c r="A125" i="3"/>
  <c r="G122" i="3"/>
  <c r="A122" i="3"/>
  <c r="G121" i="3"/>
  <c r="G114" i="3"/>
  <c r="G97" i="3"/>
  <c r="A86" i="3"/>
  <c r="G80" i="3"/>
  <c r="G52" i="3"/>
  <c r="G51" i="3"/>
  <c r="C35" i="3"/>
  <c r="A35" i="3"/>
  <c r="A34" i="3"/>
  <c r="A23" i="3"/>
  <c r="A22" i="3"/>
  <c r="B10" i="2"/>
  <c r="B9" i="2"/>
  <c r="B8" i="2"/>
  <c r="B7" i="2"/>
  <c r="B6" i="2"/>
  <c r="B5" i="2"/>
  <c r="G56" i="3"/>
  <c r="J53" i="3" l="1"/>
  <c r="A2" i="3"/>
  <c r="G4" i="3"/>
  <c r="G137" i="3"/>
  <c r="G6" i="3"/>
  <c r="A210" i="3"/>
  <c r="A202" i="3"/>
  <c r="A201" i="3"/>
  <c r="C200" i="3"/>
  <c r="A200" i="3"/>
  <c r="A199" i="3"/>
  <c r="A198" i="3"/>
  <c r="A197" i="3"/>
  <c r="A196" i="3"/>
  <c r="A195" i="3"/>
  <c r="A193" i="3"/>
  <c r="C192" i="3"/>
  <c r="A192" i="3"/>
  <c r="A166" i="3"/>
  <c r="A164" i="3"/>
  <c r="A163" i="3"/>
  <c r="A162" i="3"/>
  <c r="A152" i="3"/>
  <c r="A150" i="3"/>
  <c r="A146" i="3"/>
  <c r="A145" i="3"/>
  <c r="A144" i="3"/>
  <c r="A143" i="3"/>
  <c r="C142" i="3"/>
  <c r="A142" i="3"/>
  <c r="A141" i="3"/>
  <c r="G140" i="3"/>
  <c r="A140" i="3"/>
  <c r="G139" i="3"/>
  <c r="A139" i="3"/>
  <c r="G138" i="3"/>
  <c r="A138" i="3"/>
  <c r="A137" i="3"/>
  <c r="G136" i="3"/>
  <c r="A136" i="3"/>
  <c r="A135" i="3"/>
  <c r="A134" i="3"/>
  <c r="C124" i="3"/>
  <c r="A124" i="3"/>
  <c r="A121" i="3"/>
  <c r="J124" i="3"/>
  <c r="A120" i="3"/>
  <c r="A119" i="3"/>
  <c r="C118" i="3"/>
  <c r="A118" i="3"/>
  <c r="A117" i="3"/>
  <c r="G115" i="3"/>
  <c r="A115" i="3"/>
  <c r="A114" i="3"/>
  <c r="J118" i="3"/>
  <c r="A113" i="3"/>
  <c r="A112" i="3"/>
  <c r="C111" i="3"/>
  <c r="A111" i="3"/>
  <c r="G110" i="3"/>
  <c r="A110" i="3"/>
  <c r="G109" i="3"/>
  <c r="A109" i="3"/>
  <c r="G108" i="3"/>
  <c r="A108" i="3"/>
  <c r="G102" i="3"/>
  <c r="A102" i="3"/>
  <c r="G101" i="3"/>
  <c r="A101" i="3"/>
  <c r="G100" i="3"/>
  <c r="A100" i="3"/>
  <c r="G99" i="3"/>
  <c r="A99" i="3"/>
  <c r="G98" i="3"/>
  <c r="A98" i="3"/>
  <c r="A97" i="3"/>
  <c r="A96" i="3"/>
  <c r="A95" i="3"/>
  <c r="C94" i="3"/>
  <c r="A94" i="3"/>
  <c r="A85" i="3"/>
  <c r="G84" i="3"/>
  <c r="A84" i="3"/>
  <c r="G83" i="3"/>
  <c r="A83" i="3"/>
  <c r="A82" i="3"/>
  <c r="A81" i="3"/>
  <c r="A80" i="3"/>
  <c r="A79" i="3"/>
  <c r="C78" i="3"/>
  <c r="A78" i="3"/>
  <c r="G77" i="3"/>
  <c r="A77" i="3"/>
  <c r="A76" i="3"/>
  <c r="A75" i="3"/>
  <c r="C74" i="3"/>
  <c r="A74" i="3"/>
  <c r="G66" i="3"/>
  <c r="A66" i="3"/>
  <c r="A63" i="3"/>
  <c r="A62" i="3"/>
  <c r="A56" i="3"/>
  <c r="A55" i="3"/>
  <c r="A54" i="3"/>
  <c r="C53" i="3"/>
  <c r="A53" i="3"/>
  <c r="A52" i="3"/>
  <c r="A51" i="3"/>
  <c r="A48" i="3"/>
  <c r="A47" i="3"/>
  <c r="A39" i="3"/>
  <c r="A38" i="3"/>
  <c r="A37" i="3"/>
  <c r="C21" i="3"/>
  <c r="A21" i="3"/>
  <c r="A20" i="3"/>
  <c r="A19" i="3"/>
  <c r="A18" i="3"/>
  <c r="A17" i="3"/>
  <c r="A16" i="3"/>
  <c r="A15" i="3"/>
  <c r="A14" i="3"/>
  <c r="A13" i="3"/>
  <c r="A12" i="3"/>
  <c r="A11" i="3"/>
  <c r="C10" i="3"/>
  <c r="A10" i="3"/>
  <c r="A9" i="3"/>
  <c r="G8" i="3"/>
  <c r="A8" i="3"/>
  <c r="A7" i="3"/>
  <c r="A6" i="3"/>
  <c r="A5" i="3"/>
  <c r="A4" i="3"/>
  <c r="A3" i="3"/>
  <c r="J78" i="3" l="1"/>
  <c r="J142" i="3"/>
  <c r="D7" i="2"/>
  <c r="J157" i="3" l="1"/>
  <c r="J202" i="3" s="1"/>
  <c r="D5" i="2"/>
  <c r="D8" i="2"/>
  <c r="D9" i="2" l="1"/>
  <c r="D10" i="2"/>
  <c r="D14" i="2" l="1"/>
  <c r="D15" i="2" l="1"/>
  <c r="D16" i="2" s="1"/>
  <c r="D22" i="2" l="1"/>
  <c r="D23" i="2" s="1"/>
  <c r="D24" i="2" s="1"/>
</calcChain>
</file>

<file path=xl/sharedStrings.xml><?xml version="1.0" encoding="utf-8"?>
<sst xmlns="http://schemas.openxmlformats.org/spreadsheetml/2006/main" count="357" uniqueCount="227">
  <si>
    <t>N°</t>
  </si>
  <si>
    <t>Désignation</t>
  </si>
  <si>
    <t>U</t>
  </si>
  <si>
    <t>Qte</t>
  </si>
  <si>
    <t xml:space="preserve">PRIX
UNITAIRE </t>
  </si>
  <si>
    <t>PRIX 
TOTAL</t>
  </si>
  <si>
    <t>LIMITES DE PRESTATIONS</t>
  </si>
  <si>
    <t>Liaisons équipotentielles principales</t>
  </si>
  <si>
    <t>Liaisons équipotentielles supplémentaires</t>
  </si>
  <si>
    <t>TRAVAUX FIN DE CHANTIER</t>
  </si>
  <si>
    <t>RÉCAPITULATIF GÉNÉRAL</t>
  </si>
  <si>
    <t>GÉNÉRALITÉS</t>
  </si>
  <si>
    <t>INSTALLATIONS PROVISOIRES DE CHANTIER</t>
  </si>
  <si>
    <t>MONTANT TOTAL GÉNÉRAL H.T.</t>
  </si>
  <si>
    <t>TVA 20 %</t>
  </si>
  <si>
    <t>MONTANT TOTAL GÉNÉRAL T.T.C.</t>
  </si>
  <si>
    <t>1.</t>
  </si>
  <si>
    <t>2.</t>
  </si>
  <si>
    <t>3.</t>
  </si>
  <si>
    <t>4.</t>
  </si>
  <si>
    <t>COURANTS FORTS</t>
  </si>
  <si>
    <t>GESTION ECLAIRAGE</t>
  </si>
  <si>
    <t>5.</t>
  </si>
  <si>
    <t>6.</t>
  </si>
  <si>
    <t>7.</t>
  </si>
  <si>
    <t>Conduits mis en œuvre encastré</t>
  </si>
  <si>
    <t>Câblage de l’éclairage de sécurité</t>
  </si>
  <si>
    <t>Distribution cuivre 4paires cat.6A</t>
  </si>
  <si>
    <t>5.4.1</t>
  </si>
  <si>
    <t>Formule 
de mise 
en page</t>
  </si>
  <si>
    <t>PM</t>
  </si>
  <si>
    <t>Nbr 
heures</t>
  </si>
  <si>
    <t>Coût 
horaire</t>
  </si>
  <si>
    <t>Prix 
unitaire</t>
  </si>
  <si>
    <t>ml</t>
  </si>
  <si>
    <t>u</t>
  </si>
  <si>
    <t>Simple allumage</t>
  </si>
  <si>
    <t>Bouton poussoir</t>
  </si>
  <si>
    <t>Câblage Prises de courants</t>
  </si>
  <si>
    <t>Câblage Eclairage normal</t>
  </si>
  <si>
    <t>Câblage Commande d'éclairage</t>
  </si>
  <si>
    <t>T1.</t>
  </si>
  <si>
    <t>T2.</t>
  </si>
  <si>
    <t>T3.</t>
  </si>
  <si>
    <t>T4.</t>
  </si>
  <si>
    <t>T5.</t>
  </si>
  <si>
    <t>T6.</t>
  </si>
  <si>
    <t>T7.</t>
  </si>
  <si>
    <t>Maître d’Ouvrage</t>
  </si>
  <si>
    <t>ARCHITECTE :</t>
  </si>
  <si>
    <t xml:space="preserve"> </t>
  </si>
  <si>
    <t>DEPOSES DES INSTALLATIONS</t>
  </si>
  <si>
    <t>Bloc autonome d’évacuation de secours – 45lm</t>
  </si>
  <si>
    <t>Prises de courant locaux standard</t>
  </si>
  <si>
    <t>Prise RJ45 locaux standard</t>
  </si>
  <si>
    <t>Prise RJ45 locaux technique</t>
  </si>
  <si>
    <t>recette cuivre</t>
  </si>
  <si>
    <t>Régime de neutre des installations</t>
  </si>
  <si>
    <t xml:space="preserve">Réseaux de terre </t>
  </si>
  <si>
    <t>Conduits mis en œuvre en saillie</t>
  </si>
  <si>
    <t>Repérage</t>
  </si>
  <si>
    <t>4-1.</t>
  </si>
  <si>
    <t>Phase : D.C.E.</t>
  </si>
  <si>
    <t>Hg architecte</t>
  </si>
  <si>
    <t>35000 RENNES</t>
  </si>
  <si>
    <t xml:space="preserve">Gestion des déchets </t>
  </si>
  <si>
    <t>Ens</t>
  </si>
  <si>
    <t>Coordination</t>
  </si>
  <si>
    <t>Documents à fournir</t>
  </si>
  <si>
    <t>Garabntie</t>
  </si>
  <si>
    <t>Compte prorata</t>
  </si>
  <si>
    <t>Sans objet</t>
  </si>
  <si>
    <t xml:space="preserve">Branchement de chantier </t>
  </si>
  <si>
    <t xml:space="preserve">Coffrets de chantier </t>
  </si>
  <si>
    <t>Raccordement des coffrets de chantier</t>
  </si>
  <si>
    <t>Eclairage du chantier</t>
  </si>
  <si>
    <t xml:space="preserve">Protection des ouvrages </t>
  </si>
  <si>
    <t>4-2.</t>
  </si>
  <si>
    <t xml:space="preserve">Neutralisation - Consignations </t>
  </si>
  <si>
    <t>Consignation des installations</t>
  </si>
  <si>
    <t xml:space="preserve">Procès verbaux de consignation </t>
  </si>
  <si>
    <t>Travaux de dépose</t>
  </si>
  <si>
    <t>Dépose des installations</t>
  </si>
  <si>
    <t xml:space="preserve">Evacuation des matériels </t>
  </si>
  <si>
    <t>Origines des installations</t>
  </si>
  <si>
    <t>Modification TGBT</t>
  </si>
  <si>
    <t>Mise à jour du schéma</t>
  </si>
  <si>
    <t>Cuivre nu 25 mm²</t>
  </si>
  <si>
    <t>Circuit de terre</t>
  </si>
  <si>
    <t>Cheminements et canalisations</t>
  </si>
  <si>
    <t xml:space="preserve">Chemins de câbles type FIL courants forts </t>
  </si>
  <si>
    <t>Chemins de câbles type FIL courants faibles</t>
  </si>
  <si>
    <t>Accessoires chemins de câbles FIL</t>
  </si>
  <si>
    <t>Mise à la terre des chemins de câbles suivant CCTP</t>
  </si>
  <si>
    <t>Goulotte PVC 2 compartiments</t>
  </si>
  <si>
    <t>Accessoires goulottes 2 compartiments</t>
  </si>
  <si>
    <t>Tableau divisionnaire</t>
  </si>
  <si>
    <t>Commandes éclairage</t>
  </si>
  <si>
    <t>Détecteur de présence</t>
  </si>
  <si>
    <t>Détecteur de présence circulation</t>
  </si>
  <si>
    <t>Eclairage normal</t>
  </si>
  <si>
    <t xml:space="preserve">Accessoires de suspension et de pose </t>
  </si>
  <si>
    <t xml:space="preserve">Angle 90° pour structure </t>
  </si>
  <si>
    <t xml:space="preserve">Télécommande BAES </t>
  </si>
  <si>
    <t xml:space="preserve">Bloc autonome d’évacuation de secours fixation drapeau </t>
  </si>
  <si>
    <t>Eclairage de sécurité</t>
  </si>
  <si>
    <t>Prises de courants</t>
  </si>
  <si>
    <t>Poste de travail</t>
  </si>
  <si>
    <t>Câblage CFO</t>
  </si>
  <si>
    <t xml:space="preserve">Alimentations diverses </t>
  </si>
  <si>
    <t>Alimentation contrôle d'accès</t>
  </si>
  <si>
    <t>Alimentation CTA</t>
  </si>
  <si>
    <t>Alimentation registre</t>
  </si>
  <si>
    <t>Prise HDMI compris câble et connecteur mâle en attente sur table</t>
  </si>
  <si>
    <t xml:space="preserve">Contrôle et essais </t>
  </si>
  <si>
    <t xml:space="preserve">Divers </t>
  </si>
  <si>
    <t>T11.</t>
  </si>
  <si>
    <t>TOTAL LOT.04 - ELECTRICITE</t>
  </si>
  <si>
    <t xml:space="preserve">Protection des déclencheurs manuels et avertisseurs incendie </t>
  </si>
  <si>
    <t>5.1</t>
  </si>
  <si>
    <t>Câble FRN1X1G1 4x25 mm²</t>
  </si>
  <si>
    <t>Câble FRN1X1G1 2x1,5 mm²</t>
  </si>
  <si>
    <t>5.2</t>
  </si>
  <si>
    <t>5.3</t>
  </si>
  <si>
    <t xml:space="preserve">Conduit ICTA en réserve </t>
  </si>
  <si>
    <t xml:space="preserve">Canniveau technique </t>
  </si>
  <si>
    <t xml:space="preserve">Boitier de sol sur canniveau technique </t>
  </si>
  <si>
    <t xml:space="preserve">Boitier de sol encastré LEGRAND ou équivalent </t>
  </si>
  <si>
    <t>Sciage de la chape pour pose des boitiers de sol et canniveau</t>
  </si>
  <si>
    <t xml:space="preserve">Chape pour scellement et reprise suite pose des botiers </t>
  </si>
  <si>
    <t>Tableau divisionnaire niveau 1 - TD 1.0</t>
  </si>
  <si>
    <t>5.4</t>
  </si>
  <si>
    <t>5.5</t>
  </si>
  <si>
    <t>5.6</t>
  </si>
  <si>
    <t xml:space="preserve">Convecteurs électriques pour chauffage bureau 2ème étage. Fourniture, pose et raccordement </t>
  </si>
  <si>
    <t xml:space="preserve">Boitier récepteur radio DOMOTIS ou équivalent </t>
  </si>
  <si>
    <t>Détecteur de présence Radio DOMOTIS</t>
  </si>
  <si>
    <t>Emetteurs mobiles 4 voies</t>
  </si>
  <si>
    <t xml:space="preserve">Emetteurs mobiles 2 voies </t>
  </si>
  <si>
    <t>Paramétrage, mise en service</t>
  </si>
  <si>
    <t>Logiciel, outil de programmation</t>
  </si>
  <si>
    <t>L1 - Plafonnier ARKOSLIGHT ou équivalent type STRAM 15 W</t>
  </si>
  <si>
    <t>L2 - Dalle EXALUM ou équivalent type SUPERFLY avec cadre sailli</t>
  </si>
  <si>
    <t>L3 - Profilé INDELAGUE ou équivalent type REBA 50 BOPTICS</t>
  </si>
  <si>
    <t>L4 - Suspension RZB ou équivalent type FLATLINER carré 22W</t>
  </si>
  <si>
    <t>L5 - Spot encastré ARKOS ou équivalent type BUDDY TILT 6,6W</t>
  </si>
  <si>
    <t xml:space="preserve">L6 - Suspension ronde RZB ou équivalent type FLATLINER </t>
  </si>
  <si>
    <t>Diamètre 242 hauteur 300 Puissance 12W</t>
  </si>
  <si>
    <t>Diamètre 369 hauteur 300 Puissance 22W</t>
  </si>
  <si>
    <t xml:space="preserve">Diamètre 700 hauteur 250 Puissance 39W </t>
  </si>
  <si>
    <t>L7 - Spot encastré EXALUM ou équivalent type NINO 8W</t>
  </si>
  <si>
    <t xml:space="preserve">L8 - Profilé suspendu INDELAGUE ou équivalent type REBA 50 </t>
  </si>
  <si>
    <t>L9 - Dalle EXALUM ou équivalent BURGOS 32W</t>
  </si>
  <si>
    <t>Prise de courant étanche</t>
  </si>
  <si>
    <t>Poste de travail sur goulotte 6 PC+T (hors RJ)</t>
  </si>
  <si>
    <t>Poste de travail sur goulotte 4 PC+T (hors RJ)</t>
  </si>
  <si>
    <t>Poste de travail sur cloison  6 PC+T (hors RJ)</t>
  </si>
  <si>
    <t>Prise USB</t>
  </si>
  <si>
    <t>Poste de travail sur cloison 4 PC+T (hors RJ)</t>
  </si>
  <si>
    <t xml:space="preserve">Poste de travail sailli </t>
  </si>
  <si>
    <t>Poste de travail dans boitier de sol 6 PC+T (hors RJ)</t>
  </si>
  <si>
    <t xml:space="preserve">Boite de dérivation </t>
  </si>
  <si>
    <t>5.7</t>
  </si>
  <si>
    <t>5.8</t>
  </si>
  <si>
    <t>5.9</t>
  </si>
  <si>
    <t>5.10</t>
  </si>
  <si>
    <t>5.11</t>
  </si>
  <si>
    <t>5.12</t>
  </si>
  <si>
    <t xml:space="preserve">Alimentation stores salle du conseil </t>
  </si>
  <si>
    <t xml:space="preserve">Boitier MOCO pour pilotage stores </t>
  </si>
  <si>
    <t>Alimentation baie vidéo</t>
  </si>
  <si>
    <t xml:space="preserve">Alimentation soonorisation vidéo </t>
  </si>
  <si>
    <t>Alimentation ballon ECS</t>
  </si>
  <si>
    <t>Câblage sonorisation vidéo suivant CCTP</t>
  </si>
  <si>
    <t xml:space="preserve">COURANTS FAIBLES </t>
  </si>
  <si>
    <t xml:space="preserve">Informatique </t>
  </si>
  <si>
    <t xml:space="preserve">Modification de la baie VDI Baie VDI LT2 suivant CCTP </t>
  </si>
  <si>
    <t>Contrôle d'accès</t>
  </si>
  <si>
    <t xml:space="preserve">Interface pour tête de lecture </t>
  </si>
  <si>
    <t xml:space="preserve">Lecteur STID </t>
  </si>
  <si>
    <t>Boitier comprenant alimentation, cartes, batterie, module E/S</t>
  </si>
  <si>
    <t>Contact saillie</t>
  </si>
  <si>
    <t xml:space="preserve">Bouton poussoir de sortie </t>
  </si>
  <si>
    <t xml:space="preserve">Déclencheurs manuels vert </t>
  </si>
  <si>
    <t xml:space="preserve">Câblage </t>
  </si>
  <si>
    <t>Mise en service</t>
  </si>
  <si>
    <t xml:space="preserve">Description des ouvrages SSI </t>
  </si>
  <si>
    <t xml:space="preserve">Déclencheurs manuel </t>
  </si>
  <si>
    <t xml:space="preserve">Avertisseurs sonores </t>
  </si>
  <si>
    <t xml:space="preserve">Flashs lumineux </t>
  </si>
  <si>
    <t xml:space="preserve">Câblage des déclencheurs manuels </t>
  </si>
  <si>
    <t xml:space="preserve">Câblage avertisseurs sonores et lumineux </t>
  </si>
  <si>
    <t xml:space="preserve">Asservissement des portes DAS </t>
  </si>
  <si>
    <t xml:space="preserve">Asservissement des issues de secours </t>
  </si>
  <si>
    <t xml:space="preserve">Mise en service </t>
  </si>
  <si>
    <t>6.1</t>
  </si>
  <si>
    <t>6.2</t>
  </si>
  <si>
    <t>6.3</t>
  </si>
  <si>
    <t>T7</t>
  </si>
  <si>
    <t>ENSCR – École Nationale de Chimie de Rennes</t>
  </si>
  <si>
    <t>11 allée de Beaulieu 35708 RENNES – cedex 7</t>
  </si>
  <si>
    <t>RÉNOVATION ET RÉAMÉNAGEMENT DES ESPACES DE TRAVAIL :</t>
  </si>
  <si>
    <t>CRÉATION D’UN PLATEAU ADMINISTRATIF</t>
  </si>
  <si>
    <r>
      <rPr>
        <b/>
        <u/>
        <sz val="24"/>
        <rFont val="Calibri"/>
        <family val="2"/>
        <scheme val="minor"/>
      </rPr>
      <t>DÉ</t>
    </r>
    <r>
      <rPr>
        <u/>
        <sz val="24"/>
        <rFont val="Calibri"/>
        <family val="2"/>
        <scheme val="minor"/>
      </rPr>
      <t xml:space="preserve">COMPOSITION du </t>
    </r>
    <r>
      <rPr>
        <b/>
        <u/>
        <sz val="24"/>
        <rFont val="Calibri"/>
        <family val="2"/>
        <scheme val="minor"/>
      </rPr>
      <t>P</t>
    </r>
    <r>
      <rPr>
        <u/>
        <sz val="24"/>
        <rFont val="Calibri"/>
        <family val="2"/>
        <scheme val="minor"/>
      </rPr>
      <t xml:space="preserve">RIX </t>
    </r>
    <r>
      <rPr>
        <b/>
        <u/>
        <sz val="24"/>
        <rFont val="Calibri"/>
        <family val="2"/>
        <scheme val="minor"/>
      </rPr>
      <t>G</t>
    </r>
    <r>
      <rPr>
        <u/>
        <sz val="24"/>
        <rFont val="Calibri"/>
        <family val="2"/>
        <scheme val="minor"/>
      </rPr>
      <t xml:space="preserve">LOBAL et </t>
    </r>
    <r>
      <rPr>
        <b/>
        <u/>
        <sz val="24"/>
        <rFont val="Calibri"/>
        <family val="2"/>
        <scheme val="minor"/>
      </rPr>
      <t>F</t>
    </r>
    <r>
      <rPr>
        <u/>
        <sz val="24"/>
        <rFont val="Calibri"/>
        <family val="2"/>
        <scheme val="minor"/>
      </rPr>
      <t>ORFAITAIRE</t>
    </r>
  </si>
  <si>
    <t>Date d'édition : 29/01/2026</t>
  </si>
  <si>
    <t xml:space="preserve">54 Bd Villebois Mareuil, </t>
  </si>
  <si>
    <t>Tél : 02 23 350 772</t>
  </si>
  <si>
    <t>E-Mail : contact@hg-architecte.fr</t>
  </si>
  <si>
    <t>BECB – SAS au capital de 7 623 € – RCS : LAVAL B 329 163 984</t>
  </si>
  <si>
    <t>SIEGE SOCIAL (LAVAL)  :</t>
  </si>
  <si>
    <t>Allée de la Goberie - 53940 SAINT-BERTHEVIN - Tél. 02 43 69 22 73 - Fax 02 43 91 12 51</t>
  </si>
  <si>
    <t>Mail :</t>
  </si>
  <si>
    <t>accueil53@becb-ingenierie.fr</t>
  </si>
  <si>
    <t>AGENCE DE RENNES       :</t>
  </si>
  <si>
    <t>8 rue de la Rigourdière – Immeuble Apollo – 35510 CESSON-SÉVIGNÉ - Tél. 02 99 53 61 51</t>
  </si>
  <si>
    <t>accueil35@becb-ingenierie.fr</t>
  </si>
  <si>
    <t>SIRET : 329 163 984 00043 – N° TVA intracommunautaire : FR 513 29 163 984 – Code APE 7 112 B – www.becb-ingenierie.fr</t>
  </si>
  <si>
    <t>LOT 04</t>
  </si>
  <si>
    <t>ELECTRICITE CFO CFA</t>
  </si>
  <si>
    <t>RÉDIGÉ PAR : JUGAN BENOIT</t>
  </si>
  <si>
    <t>MONTANT PSE 02 H.T.</t>
  </si>
  <si>
    <t>MONTANT PSE 02  T.T.C.</t>
  </si>
  <si>
    <t>PSE 02 STORES EXTERIEURS</t>
  </si>
  <si>
    <t>8.</t>
  </si>
  <si>
    <t>PSE 02 - STORES EXTERIEURS</t>
  </si>
  <si>
    <t>Alimentation stores extérieurs  Câble FRN1X1G1 3G1,5 mm²</t>
  </si>
  <si>
    <t xml:space="preserve">Boitiers en attente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</si>
</sst>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\ [$€-40C]_-;\-* #,##0.0\ [$€-40C]_-;_-* &quot;-&quot;?\ [$€-40C]_-;_-@_-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u val="singleAccounting"/>
      <sz val="10"/>
      <color theme="1"/>
      <name val="Arial"/>
      <family val="2"/>
    </font>
    <font>
      <sz val="1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8"/>
      <name val="Calibri"/>
      <family val="2"/>
      <scheme val="minor"/>
    </font>
    <font>
      <sz val="12"/>
      <name val="Calibri"/>
      <family val="2"/>
      <scheme val="minor"/>
    </font>
    <font>
      <sz val="5"/>
      <name val="Calibri"/>
      <family val="2"/>
      <scheme val="minor"/>
    </font>
    <font>
      <sz val="8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20"/>
      <name val="Arial"/>
      <family val="2"/>
    </font>
    <font>
      <i/>
      <sz val="11"/>
      <name val="Calibri"/>
      <family val="2"/>
    </font>
    <font>
      <i/>
      <sz val="10"/>
      <name val="Calibri"/>
      <family val="2"/>
    </font>
    <font>
      <b/>
      <sz val="20"/>
      <name val="Calibri"/>
      <family val="2"/>
    </font>
    <font>
      <u/>
      <sz val="24"/>
      <name val="Calibri"/>
      <family val="2"/>
      <scheme val="minor"/>
    </font>
    <font>
      <b/>
      <u/>
      <sz val="24"/>
      <name val="Calibri"/>
      <family val="2"/>
      <scheme val="minor"/>
    </font>
    <font>
      <sz val="6"/>
      <name val="Calibri"/>
      <family val="2"/>
    </font>
    <font>
      <sz val="10"/>
      <name val="Calibri"/>
      <family val="2"/>
    </font>
    <font>
      <b/>
      <sz val="12"/>
      <name val="Calibri"/>
      <family val="2"/>
      <scheme val="minor"/>
    </font>
    <font>
      <b/>
      <sz val="7"/>
      <color rgb="FF76923C"/>
      <name val="Arial"/>
      <family val="2"/>
    </font>
    <font>
      <b/>
      <sz val="3"/>
      <color rgb="FF76923C"/>
      <name val="Arial"/>
      <family val="2"/>
    </font>
    <font>
      <sz val="3"/>
      <name val="Calibri"/>
      <family val="2"/>
      <scheme val="minor"/>
    </font>
    <font>
      <sz val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7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4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49" fontId="5" fillId="2" borderId="0" xfId="1" applyNumberFormat="1" applyFill="1" applyAlignment="1">
      <alignment vertical="center" wrapText="1"/>
    </xf>
    <xf numFmtId="0" fontId="5" fillId="2" borderId="0" xfId="1" applyFill="1" applyAlignment="1">
      <alignment horizontal="center" vertical="center"/>
    </xf>
    <xf numFmtId="0" fontId="5" fillId="2" borderId="0" xfId="1" applyFill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44" fontId="1" fillId="5" borderId="1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8" fillId="4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/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2" fillId="0" borderId="0" xfId="1" applyFont="1"/>
    <xf numFmtId="0" fontId="0" fillId="0" borderId="0" xfId="0" applyAlignment="1">
      <alignment horizontal="center" vertical="center"/>
    </xf>
    <xf numFmtId="164" fontId="0" fillId="0" borderId="0" xfId="2" applyNumberFormat="1" applyFont="1" applyAlignment="1">
      <alignment horizontal="left" vertical="center"/>
    </xf>
    <xf numFmtId="10" fontId="0" fillId="0" borderId="0" xfId="0" applyNumberFormat="1" applyAlignment="1">
      <alignment vertical="center"/>
    </xf>
    <xf numFmtId="164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 applyAlignment="1">
      <alignment horizontal="center" vertical="center"/>
    </xf>
    <xf numFmtId="44" fontId="1" fillId="2" borderId="1" xfId="2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165" fontId="1" fillId="5" borderId="0" xfId="0" applyNumberFormat="1" applyFont="1" applyFill="1" applyAlignment="1">
      <alignment horizontal="center" vertical="center"/>
    </xf>
    <xf numFmtId="44" fontId="1" fillId="5" borderId="0" xfId="2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 wrapText="1"/>
    </xf>
    <xf numFmtId="164" fontId="1" fillId="4" borderId="0" xfId="0" applyNumberFormat="1" applyFont="1" applyFill="1" applyAlignment="1">
      <alignment vertical="center"/>
    </xf>
    <xf numFmtId="0" fontId="1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vertical="center"/>
    </xf>
    <xf numFmtId="164" fontId="8" fillId="4" borderId="3" xfId="0" applyNumberFormat="1" applyFont="1" applyFill="1" applyBorder="1" applyAlignment="1">
      <alignment vertical="center"/>
    </xf>
    <xf numFmtId="49" fontId="1" fillId="2" borderId="7" xfId="0" applyNumberFormat="1" applyFont="1" applyFill="1" applyBorder="1" applyAlignment="1">
      <alignment vertical="center" wrapText="1"/>
    </xf>
    <xf numFmtId="0" fontId="18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2" fillId="0" borderId="0" xfId="1" applyFont="1" applyAlignment="1">
      <alignment horizontal="center"/>
    </xf>
    <xf numFmtId="0" fontId="22" fillId="0" borderId="0" xfId="1" applyFont="1"/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26" fillId="0" borderId="0" xfId="1" applyFont="1" applyAlignment="1">
      <alignment horizontal="center"/>
    </xf>
    <xf numFmtId="0" fontId="9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0" fontId="5" fillId="0" borderId="0" xfId="1" applyAlignment="1">
      <alignment vertical="center"/>
    </xf>
    <xf numFmtId="0" fontId="2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0" fontId="27" fillId="0" borderId="0" xfId="1" applyFont="1" applyAlignment="1">
      <alignment horizontal="right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right" vertical="center" wrapText="1"/>
    </xf>
    <xf numFmtId="0" fontId="1" fillId="3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44" fontId="1" fillId="2" borderId="5" xfId="2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right" vertical="center" wrapText="1"/>
    </xf>
    <xf numFmtId="165" fontId="1" fillId="5" borderId="5" xfId="0" applyNumberFormat="1" applyFont="1" applyFill="1" applyBorder="1" applyAlignment="1">
      <alignment horizontal="center" vertical="center"/>
    </xf>
    <xf numFmtId="44" fontId="1" fillId="5" borderId="5" xfId="2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vertical="center"/>
    </xf>
  </cellXfs>
  <cellStyles count="3">
    <cellStyle name="Monétaire" xfId="2" builtinId="4"/>
    <cellStyle name="Normal" xfId="0" builtinId="0"/>
    <cellStyle name="Normal 2" xfId="1" xr:uid="{63A37937-769D-4D3F-B20E-09B68FD12069}"/>
  </cellStyles>
  <dxfs count="20"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auto="1"/>
        </top>
        <bottom style="thin">
          <color auto="1"/>
        </bottom>
      </border>
    </dxf>
    <dxf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vertical style="thin">
          <color auto="1"/>
        </vertical>
      </border>
    </dxf>
  </dxfs>
  <tableStyles count="1" defaultTableStyle="TableStyleMedium2" defaultPivotStyle="PivotStyleLight16">
    <tableStyle name="BECB" pivot="0" count="4" xr9:uid="{BFB1BAB8-5D18-4A3D-A776-24E6AF035999}">
      <tableStyleElement type="wholeTable" dxfId="19"/>
      <tableStyleElement type="headerRow" dxfId="18"/>
      <tableStyleElement type="firstColumnStripe" dxfId="17"/>
      <tableStyleElement type="secondColumn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4905375</xdr:colOff>
      <xdr:row>0</xdr:row>
      <xdr:rowOff>114300</xdr:rowOff>
    </xdr:from>
    <xdr:to>
      <xdr:col>3</xdr:col>
      <xdr:colOff>6096000</xdr:colOff>
      <xdr:row>6</xdr:row>
      <xdr:rowOff>38100</xdr:rowOff>
    </xdr:to>
    <xdr:pic>
      <xdr:nvPicPr>
        <xdr:cNvPr id="2" name="Image 3" descr="OPQIBI_RGE_BECB">
          <a:extLst>
            <a:ext uri="{FF2B5EF4-FFF2-40B4-BE49-F238E27FC236}">
              <a16:creationId xmlns:a16="http://schemas.microsoft.com/office/drawing/2014/main" id="{03E7148E-3DB9-48B4-B998-CDBCB76C2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114300"/>
          <a:ext cx="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</xdr:colOff>
      <xdr:row>0</xdr:row>
      <xdr:rowOff>3</xdr:rowOff>
    </xdr:from>
    <xdr:to>
      <xdr:col>2</xdr:col>
      <xdr:colOff>197797</xdr:colOff>
      <xdr:row>11</xdr:row>
      <xdr:rowOff>97474</xdr:rowOff>
    </xdr:to>
    <xdr:pic>
      <xdr:nvPicPr>
        <xdr:cNvPr id="3" name="Image 573063004">
          <a:extLst>
            <a:ext uri="{FF2B5EF4-FFF2-40B4-BE49-F238E27FC236}">
              <a16:creationId xmlns:a16="http://schemas.microsoft.com/office/drawing/2014/main" id="{291CE29C-87D0-4B3E-BAE0-ED98DF642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72" t="22597" r="57477" b="1724"/>
        <a:stretch>
          <a:fillRect/>
        </a:stretch>
      </xdr:blipFill>
      <xdr:spPr bwMode="auto">
        <a:xfrm>
          <a:off x="2" y="3"/>
          <a:ext cx="1493195" cy="1878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2029504</xdr:colOff>
      <xdr:row>1</xdr:row>
      <xdr:rowOff>86512</xdr:rowOff>
    </xdr:from>
    <xdr:to>
      <xdr:col>6</xdr:col>
      <xdr:colOff>141482</xdr:colOff>
      <xdr:row>8</xdr:row>
      <xdr:rowOff>30494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0097E86-071E-41E3-A7E7-862A8A849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9933" y="249798"/>
          <a:ext cx="2520692" cy="10869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54428</xdr:colOff>
      <xdr:row>54</xdr:row>
      <xdr:rowOff>55476</xdr:rowOff>
    </xdr:from>
    <xdr:to>
      <xdr:col>1</xdr:col>
      <xdr:colOff>512263</xdr:colOff>
      <xdr:row>58</xdr:row>
      <xdr:rowOff>47905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7C5F2F7-22C9-4D22-9D67-7E440DD47D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4428" y="10029512"/>
          <a:ext cx="838835" cy="56392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468925</xdr:colOff>
      <xdr:row>54</xdr:row>
      <xdr:rowOff>14654</xdr:rowOff>
    </xdr:from>
    <xdr:to>
      <xdr:col>6</xdr:col>
      <xdr:colOff>24523</xdr:colOff>
      <xdr:row>59</xdr:row>
      <xdr:rowOff>34484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2A87709-9426-44F7-8E1F-799655F8BB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107725" y="9892079"/>
          <a:ext cx="670023" cy="74373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104185</xdr:colOff>
      <xdr:row>13</xdr:row>
      <xdr:rowOff>18585</xdr:rowOff>
    </xdr:from>
    <xdr:to>
      <xdr:col>3</xdr:col>
      <xdr:colOff>2054288</xdr:colOff>
      <xdr:row>18</xdr:row>
      <xdr:rowOff>148683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B300A11-7897-44E0-92D2-8B2AB6D816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852"/>
        <a:stretch>
          <a:fillRect/>
        </a:stretch>
      </xdr:blipFill>
      <xdr:spPr bwMode="auto">
        <a:xfrm>
          <a:off x="2447335" y="2161710"/>
          <a:ext cx="1950103" cy="93972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589359</xdr:colOff>
      <xdr:row>41</xdr:row>
      <xdr:rowOff>65484</xdr:rowOff>
    </xdr:from>
    <xdr:to>
      <xdr:col>3</xdr:col>
      <xdr:colOff>1575514</xdr:colOff>
      <xdr:row>47</xdr:row>
      <xdr:rowOff>71357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18E72CD-07F5-4C77-82B8-480B50446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2509" y="7837884"/>
          <a:ext cx="986155" cy="9774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31E829C-678A-43BB-84A4-7A37B62F7531}" name="Tableau32" displayName="Tableau32" ref="A1:J210" totalsRowShown="0" headerRowDxfId="15" headerRowBorderDxfId="14" tableBorderDxfId="13">
  <autoFilter ref="A1:J210" xr:uid="{A56AC19C-0C75-4456-B179-7C436ACFF003}"/>
  <tableColumns count="10">
    <tableColumn id="7" xr3:uid="{DA96C5B8-7CE9-4B82-A701-6558CC215666}" name="Formule _x000a_de mise _x000a_en page" dataDxfId="12">
      <calculatedColumnFormula>LEN(B2)</calculatedColumnFormula>
    </tableColumn>
    <tableColumn id="1" xr3:uid="{C321BC44-5F8B-4924-A61B-D67953B583F4}" name="N°" dataDxfId="11"/>
    <tableColumn id="2" xr3:uid="{F21E65BF-BBB1-465A-875F-218E38C0E38C}" name="Désignation" dataDxfId="10"/>
    <tableColumn id="3" xr3:uid="{E5DBF458-9AF9-470D-B5D7-88BED884E5AE}" name="U" dataDxfId="9"/>
    <tableColumn id="4" xr3:uid="{7C52521E-87B6-46E4-82C5-8AE15F1F9673}" name="Qte" dataDxfId="8"/>
    <tableColumn id="8" xr3:uid="{D027954D-BD00-4699-A69B-03D65E79D2AE}" name="Nbr _x000a_heures" dataDxfId="7"/>
    <tableColumn id="10" xr3:uid="{977153E2-4241-4455-AEEA-D162A35EF53E}" name="Coût _x000a_horaire" dataDxfId="6"/>
    <tableColumn id="9" xr3:uid="{237627E3-7B55-49DF-BEE5-4C510C05EC62}" name="Prix _x000a_unitaire" dataDxfId="5"/>
    <tableColumn id="5" xr3:uid="{9FE82084-D352-4D7A-AF18-7BAAD9DFBE0D}" name="PRIX_x000a_UNITAIRE " dataDxfId="4"/>
    <tableColumn id="6" xr3:uid="{CFD83BB9-4AC7-4F84-87E0-12007269F7B9}" name="PRIX _x000a_TOTAL" dataDxfId="3"/>
  </tableColumns>
  <tableStyleInfo name="BECB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ccueil35@becb-ingenierie.fr" TargetMode="External"/><Relationship Id="rId1" Type="http://schemas.openxmlformats.org/officeDocument/2006/relationships/hyperlink" Target="mailto:accueil53@becb-ingenierie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2FDD8-BFD3-472D-932A-D94FFC985FB6}">
  <dimension ref="B2:G63"/>
  <sheetViews>
    <sheetView view="pageBreakPreview" topLeftCell="A16" zoomScale="70" zoomScaleNormal="85" zoomScaleSheetLayoutView="70" workbookViewId="0">
      <selection activeCell="J15" sqref="J15"/>
    </sheetView>
  </sheetViews>
  <sheetFormatPr baseColWidth="10" defaultRowHeight="12.75" x14ac:dyDescent="0.2"/>
  <cols>
    <col min="1" max="1" width="5.7109375" style="46" customWidth="1"/>
    <col min="2" max="2" width="13.7109375" style="46" customWidth="1"/>
    <col min="3" max="3" width="15.7109375" style="46" customWidth="1"/>
    <col min="4" max="4" width="32.7109375" style="46" customWidth="1"/>
    <col min="5" max="6" width="16.7109375" style="46" customWidth="1"/>
    <col min="7" max="7" width="2.85546875" style="46" customWidth="1"/>
    <col min="8" max="16384" width="11.42578125" style="46"/>
  </cols>
  <sheetData>
    <row r="2" spans="4:5" x14ac:dyDescent="0.2">
      <c r="D2" s="45"/>
      <c r="E2" s="45"/>
    </row>
    <row r="3" spans="4:5" x14ac:dyDescent="0.2">
      <c r="D3" s="45"/>
      <c r="E3" s="45"/>
    </row>
    <row r="4" spans="4:5" x14ac:dyDescent="0.2">
      <c r="D4" s="45"/>
      <c r="E4" s="45"/>
    </row>
    <row r="5" spans="4:5" x14ac:dyDescent="0.2">
      <c r="D5" s="45"/>
      <c r="E5" s="45"/>
    </row>
    <row r="6" spans="4:5" x14ac:dyDescent="0.2">
      <c r="D6" s="45"/>
      <c r="E6" s="45"/>
    </row>
    <row r="7" spans="4:5" x14ac:dyDescent="0.2">
      <c r="D7" s="45"/>
      <c r="E7" s="45"/>
    </row>
    <row r="13" spans="4:5" ht="15.75" x14ac:dyDescent="0.25">
      <c r="D13" s="47" t="s">
        <v>48</v>
      </c>
      <c r="E13" s="47"/>
    </row>
    <row r="14" spans="4:5" x14ac:dyDescent="0.2">
      <c r="D14" s="48"/>
      <c r="E14" s="48"/>
    </row>
    <row r="15" spans="4:5" x14ac:dyDescent="0.2">
      <c r="D15" s="48"/>
      <c r="E15" s="48"/>
    </row>
    <row r="16" spans="4:5" x14ac:dyDescent="0.2">
      <c r="D16" s="48"/>
      <c r="E16" s="48"/>
    </row>
    <row r="17" spans="4:5" x14ac:dyDescent="0.2">
      <c r="D17" s="48"/>
      <c r="E17" s="48"/>
    </row>
    <row r="18" spans="4:5" x14ac:dyDescent="0.2">
      <c r="D18" s="48"/>
      <c r="E18" s="48"/>
    </row>
    <row r="19" spans="4:5" x14ac:dyDescent="0.2">
      <c r="D19" s="48"/>
      <c r="E19" s="48"/>
    </row>
    <row r="20" spans="4:5" ht="26.25" x14ac:dyDescent="0.2">
      <c r="D20" s="92" t="s">
        <v>199</v>
      </c>
      <c r="E20" s="93"/>
    </row>
    <row r="21" spans="4:5" ht="15" x14ac:dyDescent="0.2">
      <c r="D21" s="94" t="s">
        <v>200</v>
      </c>
      <c r="E21" s="95"/>
    </row>
    <row r="22" spans="4:5" x14ac:dyDescent="0.2">
      <c r="D22" s="45"/>
      <c r="E22" s="45"/>
    </row>
    <row r="23" spans="4:5" x14ac:dyDescent="0.2">
      <c r="D23" s="45"/>
      <c r="E23" s="45"/>
    </row>
    <row r="24" spans="4:5" x14ac:dyDescent="0.2">
      <c r="D24" s="45"/>
      <c r="E24" s="45"/>
    </row>
    <row r="25" spans="4:5" ht="26.25" x14ac:dyDescent="0.2">
      <c r="D25" s="96" t="s">
        <v>201</v>
      </c>
      <c r="E25" s="96"/>
    </row>
    <row r="26" spans="4:5" ht="26.25" x14ac:dyDescent="0.2">
      <c r="D26" s="96" t="s">
        <v>202</v>
      </c>
      <c r="E26" s="95"/>
    </row>
    <row r="27" spans="4:5" x14ac:dyDescent="0.2">
      <c r="D27" s="45"/>
      <c r="E27" s="45"/>
    </row>
    <row r="28" spans="4:5" x14ac:dyDescent="0.2">
      <c r="D28" s="45"/>
      <c r="E28" s="45"/>
    </row>
    <row r="29" spans="4:5" x14ac:dyDescent="0.2">
      <c r="D29" s="45"/>
      <c r="E29" s="45"/>
    </row>
    <row r="30" spans="4:5" s="98" customFormat="1" ht="31.5" x14ac:dyDescent="0.5">
      <c r="D30" s="97" t="s">
        <v>203</v>
      </c>
      <c r="E30" s="97"/>
    </row>
    <row r="31" spans="4:5" x14ac:dyDescent="0.2">
      <c r="D31" s="45"/>
      <c r="E31" s="45"/>
    </row>
    <row r="32" spans="4:5" x14ac:dyDescent="0.2">
      <c r="D32" s="45"/>
      <c r="E32" s="45"/>
    </row>
    <row r="33" spans="2:6" ht="21" x14ac:dyDescent="0.35">
      <c r="D33" s="73" t="s">
        <v>217</v>
      </c>
      <c r="E33" s="73"/>
    </row>
    <row r="34" spans="2:6" ht="26.25" x14ac:dyDescent="0.4">
      <c r="D34" s="72" t="s">
        <v>218</v>
      </c>
      <c r="E34" s="73"/>
    </row>
    <row r="35" spans="2:6" x14ac:dyDescent="0.2">
      <c r="D35" s="45"/>
      <c r="E35" s="45"/>
    </row>
    <row r="36" spans="2:6" x14ac:dyDescent="0.2">
      <c r="D36" s="99" t="s">
        <v>219</v>
      </c>
      <c r="E36" s="45"/>
    </row>
    <row r="37" spans="2:6" x14ac:dyDescent="0.2">
      <c r="D37" s="45"/>
      <c r="E37" s="45"/>
    </row>
    <row r="38" spans="2:6" s="49" customFormat="1" ht="15.75" x14ac:dyDescent="0.25">
      <c r="D38" s="100" t="s">
        <v>204</v>
      </c>
      <c r="E38" s="101"/>
    </row>
    <row r="39" spans="2:6" x14ac:dyDescent="0.2">
      <c r="D39" s="100" t="s">
        <v>62</v>
      </c>
      <c r="E39" s="45"/>
    </row>
    <row r="40" spans="2:6" x14ac:dyDescent="0.2">
      <c r="D40" s="45"/>
      <c r="E40" s="45"/>
    </row>
    <row r="41" spans="2:6" x14ac:dyDescent="0.2">
      <c r="D41" s="45"/>
      <c r="E41" s="45"/>
    </row>
    <row r="42" spans="2:6" x14ac:dyDescent="0.2">
      <c r="B42" s="109" t="s">
        <v>49</v>
      </c>
      <c r="C42" s="110"/>
      <c r="D42" s="115" t="s">
        <v>50</v>
      </c>
      <c r="E42" s="118"/>
      <c r="F42" s="119"/>
    </row>
    <row r="43" spans="2:6" x14ac:dyDescent="0.2">
      <c r="B43" s="111"/>
      <c r="C43" s="112"/>
      <c r="D43" s="116"/>
      <c r="E43" s="120" t="s">
        <v>63</v>
      </c>
      <c r="F43" s="121"/>
    </row>
    <row r="44" spans="2:6" x14ac:dyDescent="0.2">
      <c r="B44" s="111"/>
      <c r="C44" s="112"/>
      <c r="D44" s="116"/>
      <c r="E44" s="122" t="s">
        <v>205</v>
      </c>
      <c r="F44" s="123"/>
    </row>
    <row r="45" spans="2:6" x14ac:dyDescent="0.2">
      <c r="B45" s="111"/>
      <c r="C45" s="112"/>
      <c r="D45" s="116"/>
      <c r="E45" s="122" t="s">
        <v>64</v>
      </c>
      <c r="F45" s="123"/>
    </row>
    <row r="46" spans="2:6" x14ac:dyDescent="0.2">
      <c r="B46" s="111"/>
      <c r="C46" s="112"/>
      <c r="D46" s="116"/>
      <c r="E46" s="122" t="s">
        <v>206</v>
      </c>
      <c r="F46" s="123"/>
    </row>
    <row r="47" spans="2:6" x14ac:dyDescent="0.2">
      <c r="B47" s="111"/>
      <c r="C47" s="112"/>
      <c r="D47" s="116"/>
      <c r="E47" s="122" t="s">
        <v>207</v>
      </c>
      <c r="F47" s="123"/>
    </row>
    <row r="48" spans="2:6" x14ac:dyDescent="0.2">
      <c r="B48" s="113"/>
      <c r="C48" s="114"/>
      <c r="D48" s="117"/>
      <c r="E48" s="124"/>
      <c r="F48" s="125"/>
    </row>
    <row r="49" spans="2:7" x14ac:dyDescent="0.2">
      <c r="D49" s="45"/>
      <c r="E49" s="45"/>
    </row>
    <row r="50" spans="2:7" x14ac:dyDescent="0.2">
      <c r="D50" s="45"/>
      <c r="E50" s="45"/>
    </row>
    <row r="54" spans="2:7" s="102" customFormat="1" x14ac:dyDescent="0.25">
      <c r="C54" s="103" t="s">
        <v>208</v>
      </c>
      <c r="F54" s="104"/>
      <c r="G54" s="104"/>
    </row>
    <row r="55" spans="2:7" s="106" customFormat="1" ht="6" x14ac:dyDescent="0.25">
      <c r="B55" s="105"/>
      <c r="C55" s="105"/>
      <c r="F55" s="107"/>
      <c r="G55" s="107"/>
    </row>
    <row r="56" spans="2:7" s="102" customFormat="1" x14ac:dyDescent="0.25">
      <c r="C56" s="103" t="s">
        <v>209</v>
      </c>
      <c r="D56" s="103" t="s">
        <v>210</v>
      </c>
      <c r="F56" s="103"/>
    </row>
    <row r="57" spans="2:7" s="102" customFormat="1" x14ac:dyDescent="0.25">
      <c r="B57" s="103" t="s">
        <v>50</v>
      </c>
      <c r="C57" s="108" t="s">
        <v>211</v>
      </c>
      <c r="D57" s="103" t="s">
        <v>212</v>
      </c>
    </row>
    <row r="58" spans="2:7" s="102" customFormat="1" x14ac:dyDescent="0.25">
      <c r="C58" s="103" t="s">
        <v>213</v>
      </c>
      <c r="D58" s="103" t="s">
        <v>214</v>
      </c>
      <c r="F58" s="103"/>
    </row>
    <row r="59" spans="2:7" s="102" customFormat="1" x14ac:dyDescent="0.25">
      <c r="B59" s="103" t="s">
        <v>50</v>
      </c>
      <c r="C59" s="108" t="s">
        <v>211</v>
      </c>
      <c r="D59" s="103" t="s">
        <v>215</v>
      </c>
    </row>
    <row r="60" spans="2:7" s="106" customFormat="1" ht="6" x14ac:dyDescent="0.25">
      <c r="B60" s="105"/>
      <c r="C60" s="105"/>
      <c r="F60" s="107"/>
      <c r="G60" s="107"/>
    </row>
    <row r="61" spans="2:7" s="102" customFormat="1" x14ac:dyDescent="0.25">
      <c r="C61" s="103" t="s">
        <v>216</v>
      </c>
      <c r="F61" s="104"/>
      <c r="G61" s="104"/>
    </row>
    <row r="62" spans="2:7" s="102" customFormat="1" x14ac:dyDescent="0.25"/>
    <row r="63" spans="2:7" s="102" customFormat="1" x14ac:dyDescent="0.25"/>
  </sheetData>
  <mergeCells count="9">
    <mergeCell ref="B42:C48"/>
    <mergeCell ref="D42:D48"/>
    <mergeCell ref="E42:F42"/>
    <mergeCell ref="E43:F43"/>
    <mergeCell ref="E44:F44"/>
    <mergeCell ref="E45:F45"/>
    <mergeCell ref="E46:F46"/>
    <mergeCell ref="E47:F47"/>
    <mergeCell ref="E48:F48"/>
  </mergeCells>
  <hyperlinks>
    <hyperlink ref="D57" r:id="rId1" display="mailto:accueil53@becb-ingenierie.fr" xr:uid="{D67E7775-04F4-402C-B042-8C19E76FF400}"/>
    <hyperlink ref="D59" r:id="rId2" display="mailto:accueil35@becb-ingenierie.fr" xr:uid="{18FA2984-E18C-4AAD-BF10-63DB54DD0C5C}"/>
  </hyperlinks>
  <pageMargins left="0" right="0" top="0" bottom="0" header="0" footer="0"/>
  <pageSetup paperSize="9" orientation="portrait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E9EF7-2D82-48F1-AE3D-6E4AEF36EB4D}">
  <sheetPr>
    <pageSetUpPr fitToPage="1"/>
  </sheetPr>
  <dimension ref="A1:N210"/>
  <sheetViews>
    <sheetView view="pageBreakPreview" topLeftCell="B192" zoomScale="115" zoomScaleNormal="115" zoomScaleSheetLayoutView="115" zoomScalePageLayoutView="70" workbookViewId="0">
      <selection activeCell="C186" sqref="C186"/>
    </sheetView>
  </sheetViews>
  <sheetFormatPr baseColWidth="10" defaultColWidth="11.5703125" defaultRowHeight="12.75" outlineLevelCol="1" x14ac:dyDescent="0.25"/>
  <cols>
    <col min="1" max="1" width="11.5703125" style="1" hidden="1" customWidth="1" outlineLevel="1"/>
    <col min="2" max="2" width="6.5703125" style="3" customWidth="1" collapsed="1"/>
    <col min="3" max="3" width="57.7109375" style="3" customWidth="1"/>
    <col min="4" max="4" width="4.7109375" style="1" customWidth="1"/>
    <col min="5" max="5" width="6.140625" style="1" customWidth="1"/>
    <col min="6" max="6" width="9.28515625" style="1" hidden="1" customWidth="1" outlineLevel="1"/>
    <col min="7" max="7" width="10.7109375" style="1" hidden="1" customWidth="1" outlineLevel="1"/>
    <col min="8" max="8" width="11.7109375" style="1" hidden="1" customWidth="1" outlineLevel="1"/>
    <col min="9" max="9" width="13.28515625" style="3" customWidth="1" collapsed="1"/>
    <col min="10" max="10" width="13.28515625" style="3" customWidth="1"/>
    <col min="11" max="12" width="11.5703125" style="3"/>
    <col min="13" max="13" width="11.85546875" style="3" bestFit="1" customWidth="1"/>
    <col min="14" max="16384" width="11.5703125" style="3"/>
  </cols>
  <sheetData>
    <row r="1" spans="1:14" ht="43.15" customHeight="1" x14ac:dyDescent="0.25">
      <c r="A1" s="21" t="s">
        <v>29</v>
      </c>
      <c r="B1" s="19" t="s">
        <v>0</v>
      </c>
      <c r="C1" s="20" t="s">
        <v>1</v>
      </c>
      <c r="D1" s="20" t="s">
        <v>2</v>
      </c>
      <c r="E1" s="20" t="s">
        <v>3</v>
      </c>
      <c r="F1" s="27" t="s">
        <v>31</v>
      </c>
      <c r="G1" s="21" t="s">
        <v>32</v>
      </c>
      <c r="H1" s="21" t="s">
        <v>33</v>
      </c>
      <c r="I1" s="21" t="s">
        <v>4</v>
      </c>
      <c r="J1" s="21" t="s">
        <v>5</v>
      </c>
      <c r="L1" s="1"/>
      <c r="M1" s="1"/>
      <c r="N1" s="1"/>
    </row>
    <row r="2" spans="1:14" x14ac:dyDescent="0.25">
      <c r="A2" s="1">
        <f t="shared" ref="A2:A12" si="0">LEN(B2)</f>
        <v>0</v>
      </c>
      <c r="B2" s="18"/>
      <c r="C2" s="5"/>
      <c r="D2" s="74"/>
      <c r="E2" s="2"/>
      <c r="F2" s="2"/>
      <c r="G2" s="2"/>
      <c r="H2" s="2"/>
      <c r="I2" s="4"/>
      <c r="J2" s="4"/>
    </row>
    <row r="3" spans="1:14" x14ac:dyDescent="0.25">
      <c r="A3" s="1">
        <f t="shared" si="0"/>
        <v>2</v>
      </c>
      <c r="B3" s="18" t="s">
        <v>16</v>
      </c>
      <c r="C3" s="5" t="s">
        <v>11</v>
      </c>
      <c r="D3" s="74"/>
      <c r="E3" s="2"/>
      <c r="F3" s="2"/>
      <c r="G3" s="2"/>
      <c r="H3" s="2"/>
      <c r="I3" s="4"/>
      <c r="J3" s="4"/>
    </row>
    <row r="4" spans="1:14" x14ac:dyDescent="0.25">
      <c r="A4" s="1">
        <f t="shared" si="0"/>
        <v>0</v>
      </c>
      <c r="B4" s="18"/>
      <c r="C4" s="5" t="s">
        <v>65</v>
      </c>
      <c r="D4" s="2" t="s">
        <v>66</v>
      </c>
      <c r="E4" s="2"/>
      <c r="F4" s="35"/>
      <c r="G4" s="36" t="e">
        <f>Tableau32[[#This Row],[Nbr 
heures]]*#REF!</f>
        <v>#REF!</v>
      </c>
      <c r="H4" s="37"/>
      <c r="I4" s="4"/>
      <c r="J4" s="4"/>
    </row>
    <row r="5" spans="1:14" x14ac:dyDescent="0.25">
      <c r="A5" s="1">
        <f t="shared" si="0"/>
        <v>0</v>
      </c>
      <c r="B5" s="18"/>
      <c r="C5" s="5" t="s">
        <v>67</v>
      </c>
      <c r="D5" s="2" t="s">
        <v>66</v>
      </c>
      <c r="E5" s="2"/>
      <c r="F5" s="35"/>
      <c r="G5" s="35"/>
      <c r="H5" s="35"/>
      <c r="I5" s="4"/>
      <c r="J5" s="4"/>
    </row>
    <row r="6" spans="1:14" x14ac:dyDescent="0.25">
      <c r="A6" s="1">
        <f t="shared" si="0"/>
        <v>0</v>
      </c>
      <c r="B6" s="18"/>
      <c r="C6" s="5" t="s">
        <v>68</v>
      </c>
      <c r="D6" s="2" t="s">
        <v>66</v>
      </c>
      <c r="E6" s="2"/>
      <c r="F6" s="44"/>
      <c r="G6" s="36" t="e">
        <f>Tableau32[[#This Row],[Nbr 
heures]]*#REF!</f>
        <v>#REF!</v>
      </c>
      <c r="H6" s="37"/>
      <c r="I6" s="4"/>
      <c r="J6" s="4"/>
    </row>
    <row r="7" spans="1:14" x14ac:dyDescent="0.25">
      <c r="A7" s="1">
        <f>LEN(B7)</f>
        <v>0</v>
      </c>
      <c r="B7" s="18"/>
      <c r="C7" s="5" t="s">
        <v>69</v>
      </c>
      <c r="D7" s="2" t="s">
        <v>66</v>
      </c>
      <c r="E7" s="2"/>
      <c r="F7" s="44"/>
      <c r="G7" s="35"/>
      <c r="H7" s="35"/>
      <c r="I7" s="4"/>
      <c r="J7" s="4"/>
    </row>
    <row r="8" spans="1:14" x14ac:dyDescent="0.25">
      <c r="A8" s="1">
        <f t="shared" si="0"/>
        <v>0</v>
      </c>
      <c r="B8" s="18"/>
      <c r="C8" s="5" t="s">
        <v>70</v>
      </c>
      <c r="D8" s="2" t="s">
        <v>66</v>
      </c>
      <c r="E8" s="2"/>
      <c r="F8" s="44"/>
      <c r="G8" s="36" t="e">
        <f>Tableau32[[#This Row],[Nbr 
heures]]*#REF!</f>
        <v>#REF!</v>
      </c>
      <c r="H8" s="37"/>
      <c r="I8" s="4"/>
      <c r="J8" s="4"/>
    </row>
    <row r="9" spans="1:14" x14ac:dyDescent="0.25">
      <c r="A9" s="1">
        <f>LEN(B9)</f>
        <v>0</v>
      </c>
      <c r="B9" s="18"/>
      <c r="C9" s="5"/>
      <c r="D9" s="74"/>
      <c r="E9" s="2"/>
      <c r="F9" s="35"/>
      <c r="G9" s="35"/>
      <c r="H9" s="35"/>
      <c r="I9" s="4"/>
      <c r="J9" s="4"/>
    </row>
    <row r="10" spans="1:14" ht="15" x14ac:dyDescent="0.25">
      <c r="A10" s="1">
        <f>LEN(B10)</f>
        <v>3</v>
      </c>
      <c r="B10" s="30" t="s">
        <v>41</v>
      </c>
      <c r="C10" s="31" t="str">
        <f>CONCATENATE("TOTAL ",B3," ",C3)</f>
        <v>TOTAL 1. GÉNÉRALITÉS</v>
      </c>
      <c r="D10" s="76"/>
      <c r="E10" s="32"/>
      <c r="F10" s="32"/>
      <c r="G10" s="32"/>
      <c r="H10" s="32"/>
      <c r="I10" s="33"/>
      <c r="J10" s="42">
        <f>SUBTOTAL(109,J2:J9)</f>
        <v>0</v>
      </c>
    </row>
    <row r="11" spans="1:14" x14ac:dyDescent="0.25">
      <c r="A11" s="1">
        <f>LEN(B11)</f>
        <v>0</v>
      </c>
      <c r="B11" s="18"/>
      <c r="C11" s="5"/>
      <c r="D11" s="74"/>
      <c r="E11" s="2"/>
      <c r="F11" s="2"/>
      <c r="G11" s="2"/>
      <c r="H11" s="2"/>
      <c r="I11" s="4"/>
      <c r="J11" s="4"/>
    </row>
    <row r="12" spans="1:14" x14ac:dyDescent="0.25">
      <c r="A12" s="1">
        <f t="shared" si="0"/>
        <v>2</v>
      </c>
      <c r="B12" s="18" t="s">
        <v>17</v>
      </c>
      <c r="C12" s="5" t="s">
        <v>6</v>
      </c>
      <c r="D12" s="74"/>
      <c r="E12" s="2"/>
      <c r="F12" s="2"/>
      <c r="G12" s="2"/>
      <c r="H12" s="2"/>
      <c r="I12" s="4"/>
      <c r="J12" s="4"/>
    </row>
    <row r="13" spans="1:14" x14ac:dyDescent="0.25">
      <c r="A13" s="1">
        <f>LEN(B13)</f>
        <v>0</v>
      </c>
      <c r="B13" s="18"/>
      <c r="C13" s="5"/>
      <c r="D13" s="74"/>
      <c r="E13" s="2"/>
      <c r="F13" s="2"/>
      <c r="G13" s="2"/>
      <c r="H13" s="2"/>
      <c r="I13" s="4"/>
      <c r="J13" s="4"/>
    </row>
    <row r="14" spans="1:14" x14ac:dyDescent="0.25">
      <c r="A14" s="1">
        <f t="shared" ref="A14:A80" si="1">LEN(B14)</f>
        <v>2</v>
      </c>
      <c r="B14" s="18" t="s">
        <v>18</v>
      </c>
      <c r="C14" s="5" t="s">
        <v>12</v>
      </c>
      <c r="D14" s="74"/>
      <c r="E14" s="2"/>
      <c r="F14" s="2"/>
      <c r="G14" s="2"/>
      <c r="H14" s="2"/>
      <c r="I14" s="4"/>
      <c r="J14" s="4"/>
    </row>
    <row r="15" spans="1:14" x14ac:dyDescent="0.25">
      <c r="A15" s="1">
        <f t="shared" si="1"/>
        <v>0</v>
      </c>
      <c r="B15" s="18"/>
      <c r="C15" s="5" t="s">
        <v>72</v>
      </c>
      <c r="D15" s="2" t="s">
        <v>35</v>
      </c>
      <c r="E15" s="2"/>
      <c r="F15" s="35"/>
      <c r="G15" s="35"/>
      <c r="H15" s="35"/>
      <c r="I15" s="4"/>
      <c r="J15" s="4"/>
    </row>
    <row r="16" spans="1:14" x14ac:dyDescent="0.25">
      <c r="A16" s="1">
        <f>LEN(B16)</f>
        <v>0</v>
      </c>
      <c r="B16" s="18"/>
      <c r="C16" s="5" t="s">
        <v>73</v>
      </c>
      <c r="D16" s="2" t="s">
        <v>35</v>
      </c>
      <c r="E16" s="2"/>
      <c r="F16" s="35"/>
      <c r="G16" s="35"/>
      <c r="H16" s="35"/>
      <c r="I16" s="4"/>
      <c r="J16" s="4"/>
    </row>
    <row r="17" spans="1:10" x14ac:dyDescent="0.25">
      <c r="A17" s="1">
        <f t="shared" si="1"/>
        <v>0</v>
      </c>
      <c r="B17" s="18"/>
      <c r="C17" s="5" t="s">
        <v>74</v>
      </c>
      <c r="D17" s="2" t="s">
        <v>66</v>
      </c>
      <c r="E17" s="2"/>
      <c r="F17" s="35"/>
      <c r="G17" s="36"/>
      <c r="H17" s="37"/>
      <c r="I17" s="4"/>
      <c r="J17" s="4"/>
    </row>
    <row r="18" spans="1:10" x14ac:dyDescent="0.25">
      <c r="A18" s="1">
        <f>LEN(B18)</f>
        <v>0</v>
      </c>
      <c r="B18" s="18"/>
      <c r="C18" s="5" t="s">
        <v>75</v>
      </c>
      <c r="D18" s="2" t="s">
        <v>66</v>
      </c>
      <c r="E18" s="2"/>
      <c r="F18" s="35"/>
      <c r="G18" s="35"/>
      <c r="H18" s="35"/>
      <c r="I18" s="4"/>
      <c r="J18" s="4"/>
    </row>
    <row r="19" spans="1:10" x14ac:dyDescent="0.25">
      <c r="A19" s="1">
        <f t="shared" si="1"/>
        <v>0</v>
      </c>
      <c r="B19" s="18"/>
      <c r="C19" s="5" t="s">
        <v>76</v>
      </c>
      <c r="D19" s="2" t="s">
        <v>66</v>
      </c>
      <c r="E19" s="2"/>
      <c r="F19" s="44"/>
      <c r="G19" s="36"/>
      <c r="H19" s="37"/>
      <c r="I19" s="4"/>
      <c r="J19" s="4"/>
    </row>
    <row r="20" spans="1:10" x14ac:dyDescent="0.25">
      <c r="A20" s="1">
        <f>LEN(B20)</f>
        <v>0</v>
      </c>
      <c r="B20" s="18"/>
      <c r="C20" s="5"/>
      <c r="D20" s="74"/>
      <c r="E20" s="2"/>
      <c r="F20" s="35"/>
      <c r="G20" s="35"/>
      <c r="H20" s="35"/>
      <c r="I20" s="4"/>
      <c r="J20" s="4"/>
    </row>
    <row r="21" spans="1:10" ht="24" customHeight="1" x14ac:dyDescent="0.25">
      <c r="A21" s="34">
        <f>LEN(B21)</f>
        <v>3</v>
      </c>
      <c r="B21" s="69" t="s">
        <v>43</v>
      </c>
      <c r="C21" s="70" t="str">
        <f>CONCATENATE("TOTAL ",B14," ",C14)</f>
        <v>TOTAL 3. INSTALLATIONS PROVISOIRES DE CHANTIER</v>
      </c>
      <c r="D21" s="77"/>
      <c r="E21" s="34"/>
      <c r="F21" s="34"/>
      <c r="G21" s="34"/>
      <c r="H21" s="34"/>
      <c r="I21" s="71"/>
      <c r="J21" s="42">
        <f>SUM(J8:J20)</f>
        <v>0</v>
      </c>
    </row>
    <row r="22" spans="1:10" x14ac:dyDescent="0.25">
      <c r="A22" s="1">
        <f t="shared" ref="A22:A34" si="2">LEN(B22)</f>
        <v>0</v>
      </c>
      <c r="B22" s="18"/>
      <c r="C22" s="5"/>
      <c r="D22" s="74"/>
      <c r="E22" s="2"/>
      <c r="F22" s="2"/>
      <c r="G22" s="2"/>
      <c r="H22" s="2"/>
      <c r="I22" s="4"/>
      <c r="J22" s="4"/>
    </row>
    <row r="23" spans="1:10" x14ac:dyDescent="0.25">
      <c r="A23" s="1">
        <f t="shared" si="2"/>
        <v>2</v>
      </c>
      <c r="B23" s="18" t="s">
        <v>19</v>
      </c>
      <c r="C23" s="5" t="s">
        <v>51</v>
      </c>
      <c r="D23" s="74"/>
      <c r="E23" s="2"/>
      <c r="F23" s="2"/>
      <c r="G23" s="36"/>
      <c r="H23" s="37"/>
      <c r="I23" s="4"/>
      <c r="J23" s="4"/>
    </row>
    <row r="24" spans="1:10" x14ac:dyDescent="0.25">
      <c r="A24" s="1">
        <f t="shared" ref="A24" si="3">LEN(B24)</f>
        <v>0</v>
      </c>
      <c r="B24" s="18"/>
      <c r="C24" s="5"/>
      <c r="D24" s="74"/>
      <c r="E24" s="2"/>
      <c r="F24" s="2"/>
      <c r="G24" s="54"/>
      <c r="H24" s="55"/>
      <c r="I24" s="4"/>
      <c r="J24" s="4"/>
    </row>
    <row r="25" spans="1:10" x14ac:dyDescent="0.25">
      <c r="A25" s="1">
        <f t="shared" ref="A25:A31" si="4">LEN(B25)</f>
        <v>4</v>
      </c>
      <c r="B25" s="18" t="s">
        <v>61</v>
      </c>
      <c r="C25" s="5" t="s">
        <v>78</v>
      </c>
      <c r="D25" s="74"/>
      <c r="E25" s="82"/>
      <c r="F25" s="2"/>
      <c r="G25" s="54"/>
      <c r="H25" s="55"/>
      <c r="I25" s="4"/>
      <c r="J25" s="4"/>
    </row>
    <row r="26" spans="1:10" x14ac:dyDescent="0.25">
      <c r="A26" s="1">
        <f t="shared" si="4"/>
        <v>0</v>
      </c>
      <c r="B26" s="18"/>
      <c r="C26" s="81" t="s">
        <v>79</v>
      </c>
      <c r="D26" s="2" t="s">
        <v>66</v>
      </c>
      <c r="E26" s="82"/>
      <c r="F26" s="2"/>
      <c r="G26" s="54"/>
      <c r="H26" s="55"/>
      <c r="I26" s="4"/>
      <c r="J26" s="4"/>
    </row>
    <row r="27" spans="1:10" x14ac:dyDescent="0.25">
      <c r="A27" s="1">
        <f t="shared" si="4"/>
        <v>0</v>
      </c>
      <c r="B27" s="18"/>
      <c r="C27" s="81" t="s">
        <v>80</v>
      </c>
      <c r="D27" s="2" t="s">
        <v>35</v>
      </c>
      <c r="E27" s="82"/>
      <c r="F27" s="2"/>
      <c r="G27" s="54"/>
      <c r="H27" s="55"/>
      <c r="I27" s="4"/>
      <c r="J27" s="4"/>
    </row>
    <row r="28" spans="1:10" x14ac:dyDescent="0.25">
      <c r="A28" s="1">
        <f t="shared" si="4"/>
        <v>0</v>
      </c>
      <c r="B28" s="18"/>
      <c r="C28" s="81"/>
      <c r="D28" s="74"/>
      <c r="E28" s="82"/>
      <c r="F28" s="2"/>
      <c r="G28" s="54"/>
      <c r="H28" s="55"/>
      <c r="I28" s="4"/>
      <c r="J28" s="4"/>
    </row>
    <row r="29" spans="1:10" x14ac:dyDescent="0.25">
      <c r="A29" s="1">
        <f t="shared" si="4"/>
        <v>4</v>
      </c>
      <c r="B29" s="18" t="s">
        <v>77</v>
      </c>
      <c r="C29" s="5" t="s">
        <v>81</v>
      </c>
      <c r="D29" s="74"/>
      <c r="E29" s="82"/>
      <c r="F29" s="2"/>
      <c r="G29" s="54"/>
      <c r="H29" s="55"/>
      <c r="I29" s="4"/>
      <c r="J29" s="4"/>
    </row>
    <row r="30" spans="1:10" x14ac:dyDescent="0.25">
      <c r="A30" s="1">
        <f t="shared" si="4"/>
        <v>0</v>
      </c>
      <c r="B30" s="18"/>
      <c r="C30" s="81" t="s">
        <v>82</v>
      </c>
      <c r="D30" s="2" t="s">
        <v>66</v>
      </c>
      <c r="E30" s="82"/>
      <c r="F30" s="2"/>
      <c r="G30" s="54"/>
      <c r="H30" s="55"/>
      <c r="I30" s="4"/>
      <c r="J30" s="4"/>
    </row>
    <row r="31" spans="1:10" x14ac:dyDescent="0.25">
      <c r="A31" s="1">
        <f t="shared" si="4"/>
        <v>0</v>
      </c>
      <c r="B31" s="18"/>
      <c r="C31" s="81" t="s">
        <v>83</v>
      </c>
      <c r="D31" s="2" t="s">
        <v>66</v>
      </c>
      <c r="E31" s="82"/>
      <c r="F31" s="2"/>
      <c r="G31" s="54"/>
      <c r="H31" s="55"/>
      <c r="I31" s="4"/>
      <c r="J31" s="4"/>
    </row>
    <row r="32" spans="1:10" x14ac:dyDescent="0.25">
      <c r="A32" s="1">
        <f t="shared" ref="A32" si="5">LEN(B32)</f>
        <v>0</v>
      </c>
      <c r="B32" s="18"/>
      <c r="C32" s="81" t="s">
        <v>118</v>
      </c>
      <c r="D32" s="2" t="s">
        <v>66</v>
      </c>
      <c r="E32" s="82"/>
      <c r="F32" s="2"/>
      <c r="G32" s="54"/>
      <c r="H32" s="55"/>
      <c r="I32" s="4"/>
      <c r="J32" s="4"/>
    </row>
    <row r="33" spans="1:10" ht="25.5" x14ac:dyDescent="0.25">
      <c r="A33" s="1">
        <f>LEN(B33)</f>
        <v>0</v>
      </c>
      <c r="B33" s="18"/>
      <c r="C33" s="81" t="s">
        <v>134</v>
      </c>
      <c r="D33" s="2" t="s">
        <v>35</v>
      </c>
      <c r="E33" s="82"/>
      <c r="F33" s="2"/>
      <c r="G33" s="54"/>
      <c r="H33" s="55"/>
      <c r="I33" s="4"/>
      <c r="J33" s="4"/>
    </row>
    <row r="34" spans="1:10" x14ac:dyDescent="0.25">
      <c r="A34" s="1">
        <f t="shared" si="2"/>
        <v>0</v>
      </c>
      <c r="B34" s="18"/>
      <c r="C34" s="5"/>
      <c r="D34" s="74"/>
      <c r="E34" s="2"/>
      <c r="F34" s="44"/>
      <c r="G34" s="36"/>
      <c r="H34" s="37"/>
      <c r="I34" s="4"/>
      <c r="J34" s="4"/>
    </row>
    <row r="35" spans="1:10" ht="15" x14ac:dyDescent="0.25">
      <c r="A35" s="34">
        <f>LEN(B35)</f>
        <v>3</v>
      </c>
      <c r="B35" s="30" t="s">
        <v>44</v>
      </c>
      <c r="C35" s="31" t="str">
        <f>CONCATENATE("TOTAL ",B23," ",C23)</f>
        <v>TOTAL 4. DEPOSES DES INSTALLATIONS</v>
      </c>
      <c r="D35" s="76"/>
      <c r="E35" s="32"/>
      <c r="F35" s="32"/>
      <c r="G35" s="32"/>
      <c r="H35" s="32"/>
      <c r="I35" s="33"/>
      <c r="J35" s="42">
        <f>SUM(J25:J34)</f>
        <v>0</v>
      </c>
    </row>
    <row r="36" spans="1:10" x14ac:dyDescent="0.25">
      <c r="A36" s="34">
        <f t="shared" ref="A36" si="6">LEN(B36)</f>
        <v>0</v>
      </c>
      <c r="B36" s="18"/>
      <c r="C36" s="81"/>
      <c r="D36" s="74"/>
      <c r="E36" s="82"/>
      <c r="F36" s="2"/>
      <c r="G36" s="2"/>
      <c r="H36" s="2"/>
      <c r="I36" s="4"/>
      <c r="J36" s="4"/>
    </row>
    <row r="37" spans="1:10" x14ac:dyDescent="0.25">
      <c r="A37" s="1">
        <f>LEN(B37)</f>
        <v>0</v>
      </c>
      <c r="B37" s="18"/>
      <c r="C37" s="5"/>
      <c r="D37" s="74"/>
      <c r="E37" s="2"/>
      <c r="F37" s="2"/>
      <c r="G37" s="2"/>
      <c r="H37" s="2"/>
      <c r="I37" s="4"/>
      <c r="J37" s="4"/>
    </row>
    <row r="38" spans="1:10" x14ac:dyDescent="0.25">
      <c r="A38" s="1">
        <f t="shared" si="1"/>
        <v>2</v>
      </c>
      <c r="B38" s="18" t="s">
        <v>22</v>
      </c>
      <c r="C38" s="5" t="s">
        <v>20</v>
      </c>
      <c r="D38" s="74"/>
      <c r="E38" s="2"/>
      <c r="F38" s="2"/>
      <c r="G38" s="2"/>
      <c r="H38" s="2"/>
      <c r="I38" s="4"/>
      <c r="J38" s="4"/>
    </row>
    <row r="39" spans="1:10" x14ac:dyDescent="0.25">
      <c r="A39" s="1">
        <f t="shared" si="1"/>
        <v>3</v>
      </c>
      <c r="B39" s="18" t="s">
        <v>119</v>
      </c>
      <c r="C39" s="5" t="s">
        <v>84</v>
      </c>
      <c r="D39" s="74"/>
      <c r="E39" s="2"/>
      <c r="F39" s="35"/>
      <c r="G39" s="36"/>
      <c r="H39" s="37"/>
      <c r="I39" s="4"/>
      <c r="J39" s="4"/>
    </row>
    <row r="40" spans="1:10" x14ac:dyDescent="0.25">
      <c r="A40" s="1">
        <f t="shared" ref="A40:A41" si="7">LEN(B40)</f>
        <v>0</v>
      </c>
      <c r="B40" s="18"/>
      <c r="C40" s="81" t="s">
        <v>85</v>
      </c>
      <c r="D40" s="2" t="s">
        <v>66</v>
      </c>
      <c r="E40" s="82"/>
      <c r="F40" s="2"/>
      <c r="G40" s="54"/>
      <c r="H40" s="55"/>
      <c r="I40" s="4"/>
      <c r="J40" s="4"/>
    </row>
    <row r="41" spans="1:10" x14ac:dyDescent="0.25">
      <c r="A41" s="1">
        <f t="shared" si="7"/>
        <v>0</v>
      </c>
      <c r="B41" s="18"/>
      <c r="C41" s="81" t="s">
        <v>86</v>
      </c>
      <c r="D41" s="2" t="s">
        <v>35</v>
      </c>
      <c r="E41" s="82"/>
      <c r="F41" s="2"/>
      <c r="G41" s="54"/>
      <c r="H41" s="55"/>
      <c r="I41" s="4"/>
      <c r="J41" s="4"/>
    </row>
    <row r="42" spans="1:10" x14ac:dyDescent="0.25">
      <c r="A42" s="1">
        <f>LEN(B42)</f>
        <v>0</v>
      </c>
      <c r="B42" s="18"/>
      <c r="C42" s="81"/>
      <c r="D42" s="74"/>
      <c r="E42" s="82"/>
      <c r="F42" s="2"/>
      <c r="G42" s="54"/>
      <c r="H42" s="55"/>
      <c r="I42" s="4"/>
      <c r="J42" s="4"/>
    </row>
    <row r="43" spans="1:10" x14ac:dyDescent="0.25">
      <c r="A43" s="1">
        <f t="shared" ref="A43:A45" si="8">LEN(B43)</f>
        <v>0</v>
      </c>
      <c r="B43" s="18"/>
      <c r="C43" s="81" t="s">
        <v>120</v>
      </c>
      <c r="D43" s="2" t="s">
        <v>34</v>
      </c>
      <c r="E43" s="82"/>
      <c r="F43" s="2"/>
      <c r="G43" s="54"/>
      <c r="H43" s="55"/>
      <c r="I43" s="4"/>
      <c r="J43" s="4"/>
    </row>
    <row r="44" spans="1:10" x14ac:dyDescent="0.25">
      <c r="A44" s="1">
        <f t="shared" si="8"/>
        <v>0</v>
      </c>
      <c r="B44" s="18"/>
      <c r="C44" s="81" t="s">
        <v>87</v>
      </c>
      <c r="D44" s="2" t="s">
        <v>34</v>
      </c>
      <c r="E44" s="82"/>
      <c r="F44" s="2"/>
      <c r="G44" s="54"/>
      <c r="H44" s="55"/>
      <c r="I44" s="4"/>
      <c r="J44" s="4"/>
    </row>
    <row r="45" spans="1:10" x14ac:dyDescent="0.25">
      <c r="A45" s="1">
        <f t="shared" si="8"/>
        <v>0</v>
      </c>
      <c r="B45" s="18"/>
      <c r="C45" s="81" t="s">
        <v>121</v>
      </c>
      <c r="D45" s="2" t="s">
        <v>34</v>
      </c>
      <c r="E45" s="82"/>
      <c r="F45" s="2"/>
      <c r="G45" s="54"/>
      <c r="H45" s="55"/>
      <c r="I45" s="4"/>
      <c r="J45" s="4"/>
    </row>
    <row r="46" spans="1:10" x14ac:dyDescent="0.25">
      <c r="A46" s="1">
        <f>LEN(B46)</f>
        <v>0</v>
      </c>
      <c r="B46" s="18"/>
      <c r="C46" s="26" t="str">
        <f>CONCATENATE("TOTAL ",B39," ",C39)</f>
        <v>TOTAL 5.1 Origines des installations</v>
      </c>
      <c r="D46" s="75"/>
      <c r="E46" s="25"/>
      <c r="F46" s="35"/>
      <c r="G46" s="35"/>
      <c r="H46" s="35"/>
      <c r="I46" s="4"/>
      <c r="J46" s="41">
        <f>SUM(J37:J41)</f>
        <v>0</v>
      </c>
    </row>
    <row r="47" spans="1:10" x14ac:dyDescent="0.25">
      <c r="A47" s="1">
        <f>LEN(B47)</f>
        <v>0</v>
      </c>
      <c r="B47" s="18"/>
      <c r="C47" s="5"/>
      <c r="D47" s="74"/>
      <c r="E47" s="2"/>
      <c r="F47" s="35"/>
      <c r="G47" s="35"/>
      <c r="H47" s="35"/>
      <c r="I47" s="4"/>
      <c r="J47" s="4"/>
    </row>
    <row r="48" spans="1:10" x14ac:dyDescent="0.25">
      <c r="A48" s="1">
        <f t="shared" si="1"/>
        <v>3</v>
      </c>
      <c r="B48" s="18" t="s">
        <v>122</v>
      </c>
      <c r="C48" s="5" t="s">
        <v>88</v>
      </c>
      <c r="D48" s="74"/>
      <c r="E48" s="2"/>
      <c r="F48" s="35"/>
      <c r="G48" s="35"/>
      <c r="H48" s="35"/>
      <c r="I48" s="4"/>
      <c r="J48" s="4"/>
    </row>
    <row r="49" spans="1:10" x14ac:dyDescent="0.25">
      <c r="A49" s="1">
        <f>LEN(B49)</f>
        <v>0</v>
      </c>
      <c r="B49" s="18"/>
      <c r="C49" s="5" t="s">
        <v>57</v>
      </c>
      <c r="D49" s="2" t="s">
        <v>66</v>
      </c>
      <c r="E49" s="2"/>
      <c r="F49" s="35"/>
      <c r="G49" s="35"/>
      <c r="H49" s="35"/>
      <c r="I49" s="4"/>
      <c r="J49" s="4"/>
    </row>
    <row r="50" spans="1:10" x14ac:dyDescent="0.25">
      <c r="A50" s="1">
        <f>LEN(B50)</f>
        <v>0</v>
      </c>
      <c r="B50" s="18"/>
      <c r="C50" s="5" t="s">
        <v>58</v>
      </c>
      <c r="D50" s="2" t="s">
        <v>66</v>
      </c>
      <c r="E50" s="2"/>
      <c r="F50" s="35"/>
      <c r="G50" s="36" t="e">
        <f>Tableau32[[#This Row],[Nbr 
heures]]*#REF!</f>
        <v>#REF!</v>
      </c>
      <c r="H50" s="37"/>
      <c r="I50" s="4"/>
      <c r="J50" s="4"/>
    </row>
    <row r="51" spans="1:10" x14ac:dyDescent="0.25">
      <c r="A51" s="1">
        <f t="shared" si="1"/>
        <v>0</v>
      </c>
      <c r="B51" s="18"/>
      <c r="C51" s="5" t="s">
        <v>7</v>
      </c>
      <c r="D51" s="2" t="s">
        <v>66</v>
      </c>
      <c r="E51" s="2"/>
      <c r="F51" s="35"/>
      <c r="G51" s="36" t="e">
        <f>Tableau32[[#This Row],[Nbr 
heures]]*#REF!</f>
        <v>#REF!</v>
      </c>
      <c r="H51" s="37"/>
      <c r="I51" s="4"/>
      <c r="J51" s="4"/>
    </row>
    <row r="52" spans="1:10" x14ac:dyDescent="0.25">
      <c r="A52" s="1">
        <f t="shared" si="1"/>
        <v>0</v>
      </c>
      <c r="B52" s="18"/>
      <c r="C52" s="5" t="s">
        <v>8</v>
      </c>
      <c r="D52" s="2" t="s">
        <v>66</v>
      </c>
      <c r="E52" s="2"/>
      <c r="F52" s="35"/>
      <c r="G52" s="36" t="e">
        <f>Tableau32[[#This Row],[Nbr 
heures]]*#REF!</f>
        <v>#REF!</v>
      </c>
      <c r="H52" s="37"/>
      <c r="I52" s="4"/>
      <c r="J52" s="4"/>
    </row>
    <row r="53" spans="1:10" x14ac:dyDescent="0.25">
      <c r="A53" s="1">
        <f>LEN(B53)</f>
        <v>0</v>
      </c>
      <c r="B53" s="18"/>
      <c r="C53" s="26" t="str">
        <f>CONCATENATE("TOTAL ",B48," ",C48)</f>
        <v>TOTAL 5.2 Circuit de terre</v>
      </c>
      <c r="D53" s="75"/>
      <c r="E53" s="25"/>
      <c r="F53" s="35"/>
      <c r="G53" s="35"/>
      <c r="H53" s="35"/>
      <c r="I53" s="4"/>
      <c r="J53" s="41">
        <f>SUM(J47:J52)</f>
        <v>0</v>
      </c>
    </row>
    <row r="54" spans="1:10" x14ac:dyDescent="0.25">
      <c r="A54" s="1">
        <f>LEN(B54)</f>
        <v>0</v>
      </c>
      <c r="B54" s="18"/>
      <c r="C54" s="5"/>
      <c r="D54" s="74"/>
      <c r="E54" s="2"/>
      <c r="F54" s="35"/>
      <c r="G54" s="35"/>
      <c r="H54" s="35"/>
      <c r="I54" s="4"/>
      <c r="J54" s="4"/>
    </row>
    <row r="55" spans="1:10" x14ac:dyDescent="0.25">
      <c r="A55" s="1">
        <f t="shared" si="1"/>
        <v>3</v>
      </c>
      <c r="B55" s="18" t="s">
        <v>123</v>
      </c>
      <c r="C55" s="5" t="s">
        <v>89</v>
      </c>
      <c r="D55" s="74"/>
      <c r="E55" s="2"/>
      <c r="F55" s="35"/>
      <c r="G55" s="35"/>
      <c r="H55" s="35"/>
      <c r="I55" s="4"/>
      <c r="J55" s="4"/>
    </row>
    <row r="56" spans="1:10" x14ac:dyDescent="0.25">
      <c r="A56" s="1">
        <f t="shared" si="1"/>
        <v>0</v>
      </c>
      <c r="B56" s="18"/>
      <c r="C56" s="5" t="s">
        <v>90</v>
      </c>
      <c r="D56" s="2" t="s">
        <v>34</v>
      </c>
      <c r="E56" s="2"/>
      <c r="F56" s="35"/>
      <c r="G56" s="36" t="e">
        <f>Tableau32[[#This Row],[Nbr 
heures]]*#REF!</f>
        <v>#REF!</v>
      </c>
      <c r="H56" s="37"/>
      <c r="I56" s="4"/>
      <c r="J56" s="4"/>
    </row>
    <row r="57" spans="1:10" x14ac:dyDescent="0.25">
      <c r="A57" s="1">
        <f t="shared" ref="A57:A60" si="9">LEN(B57)</f>
        <v>0</v>
      </c>
      <c r="B57" s="18"/>
      <c r="C57" s="5" t="s">
        <v>91</v>
      </c>
      <c r="D57" s="2" t="s">
        <v>34</v>
      </c>
      <c r="E57" s="82"/>
      <c r="F57" s="2"/>
      <c r="G57" s="54"/>
      <c r="H57" s="55"/>
      <c r="I57" s="4"/>
      <c r="J57" s="4"/>
    </row>
    <row r="58" spans="1:10" x14ac:dyDescent="0.25">
      <c r="A58" s="1">
        <f>LEN(B58)</f>
        <v>0</v>
      </c>
      <c r="B58" s="18"/>
      <c r="C58" s="81" t="s">
        <v>92</v>
      </c>
      <c r="D58" s="2" t="s">
        <v>66</v>
      </c>
      <c r="E58" s="82"/>
      <c r="F58" s="2"/>
      <c r="G58" s="54"/>
      <c r="H58" s="55"/>
      <c r="I58" s="4"/>
      <c r="J58" s="4"/>
    </row>
    <row r="59" spans="1:10" x14ac:dyDescent="0.25">
      <c r="A59" s="1">
        <f t="shared" si="9"/>
        <v>0</v>
      </c>
      <c r="B59" s="18"/>
      <c r="C59" s="81" t="s">
        <v>93</v>
      </c>
      <c r="D59" s="2" t="s">
        <v>66</v>
      </c>
      <c r="E59" s="82"/>
      <c r="F59" s="2"/>
      <c r="G59" s="54"/>
      <c r="H59" s="55"/>
      <c r="I59" s="4"/>
      <c r="J59" s="4"/>
    </row>
    <row r="60" spans="1:10" x14ac:dyDescent="0.25">
      <c r="A60" s="1">
        <f t="shared" si="9"/>
        <v>0</v>
      </c>
      <c r="B60" s="18"/>
      <c r="C60" s="81"/>
      <c r="D60" s="74"/>
      <c r="E60" s="82"/>
      <c r="F60" s="2"/>
      <c r="G60" s="54"/>
      <c r="H60" s="55"/>
      <c r="I60" s="4"/>
      <c r="J60" s="4"/>
    </row>
    <row r="61" spans="1:10" x14ac:dyDescent="0.25">
      <c r="A61" s="129">
        <f>LEN(B61)</f>
        <v>0</v>
      </c>
      <c r="B61" s="56"/>
      <c r="C61" s="130"/>
      <c r="D61" s="78"/>
      <c r="E61" s="131"/>
      <c r="F61" s="58"/>
      <c r="G61" s="132"/>
      <c r="H61" s="133"/>
      <c r="I61" s="60"/>
      <c r="J61" s="60"/>
    </row>
    <row r="62" spans="1:10" x14ac:dyDescent="0.25">
      <c r="A62" s="1">
        <f t="shared" si="1"/>
        <v>0</v>
      </c>
      <c r="B62" s="18"/>
      <c r="C62" s="5" t="s">
        <v>25</v>
      </c>
      <c r="D62" s="2" t="s">
        <v>34</v>
      </c>
      <c r="E62" s="2"/>
      <c r="F62" s="35"/>
      <c r="G62" s="36"/>
      <c r="H62" s="37"/>
      <c r="I62" s="4"/>
      <c r="J62" s="4"/>
    </row>
    <row r="63" spans="1:10" x14ac:dyDescent="0.25">
      <c r="A63" s="1">
        <f>LEN(B63)</f>
        <v>0</v>
      </c>
      <c r="B63" s="18"/>
      <c r="C63" s="5" t="s">
        <v>59</v>
      </c>
      <c r="D63" s="2" t="s">
        <v>34</v>
      </c>
      <c r="E63" s="2"/>
      <c r="F63" s="35"/>
      <c r="G63" s="36"/>
      <c r="H63" s="37"/>
      <c r="I63" s="4"/>
      <c r="J63" s="4"/>
    </row>
    <row r="64" spans="1:10" x14ac:dyDescent="0.25">
      <c r="A64" s="1">
        <f>LEN(B64)</f>
        <v>0</v>
      </c>
      <c r="B64" s="18"/>
      <c r="C64" s="81" t="s">
        <v>124</v>
      </c>
      <c r="D64" s="2" t="s">
        <v>66</v>
      </c>
      <c r="E64" s="82"/>
      <c r="F64" s="2"/>
      <c r="G64" s="54"/>
      <c r="H64" s="55"/>
      <c r="I64" s="4"/>
      <c r="J64" s="4"/>
    </row>
    <row r="65" spans="1:10" x14ac:dyDescent="0.25">
      <c r="A65" s="1">
        <f>LEN(B65)</f>
        <v>0</v>
      </c>
      <c r="B65" s="18"/>
      <c r="C65" s="81"/>
      <c r="D65" s="74"/>
      <c r="E65" s="82"/>
      <c r="F65" s="2"/>
      <c r="G65" s="54"/>
      <c r="H65" s="55"/>
      <c r="I65" s="4"/>
      <c r="J65" s="4"/>
    </row>
    <row r="66" spans="1:10" x14ac:dyDescent="0.25">
      <c r="A66" s="1">
        <f t="shared" si="1"/>
        <v>0</v>
      </c>
      <c r="B66" s="18"/>
      <c r="C66" s="5" t="s">
        <v>94</v>
      </c>
      <c r="D66" s="2" t="s">
        <v>34</v>
      </c>
      <c r="E66" s="2"/>
      <c r="F66" s="35"/>
      <c r="G66" s="36" t="e">
        <f>Tableau32[[#This Row],[Nbr 
heures]]*#REF!</f>
        <v>#REF!</v>
      </c>
      <c r="H66" s="37"/>
      <c r="I66" s="4"/>
      <c r="J66" s="4"/>
    </row>
    <row r="67" spans="1:10" x14ac:dyDescent="0.25">
      <c r="A67" s="1">
        <f t="shared" ref="A67" si="10">LEN(B67)</f>
        <v>0</v>
      </c>
      <c r="B67" s="18"/>
      <c r="C67" s="81" t="s">
        <v>95</v>
      </c>
      <c r="D67" s="2" t="s">
        <v>66</v>
      </c>
      <c r="E67" s="82"/>
      <c r="F67" s="2"/>
      <c r="G67" s="54"/>
      <c r="H67" s="55"/>
      <c r="I67" s="4"/>
      <c r="J67" s="4"/>
    </row>
    <row r="68" spans="1:10" x14ac:dyDescent="0.25">
      <c r="A68" s="1">
        <f t="shared" ref="A68:A70" si="11">LEN(B68)</f>
        <v>0</v>
      </c>
      <c r="B68" s="18"/>
      <c r="C68" s="81"/>
      <c r="D68" s="74"/>
      <c r="E68" s="82"/>
      <c r="F68" s="2"/>
      <c r="G68" s="54"/>
      <c r="H68" s="55"/>
      <c r="I68" s="4"/>
      <c r="J68" s="4"/>
    </row>
    <row r="69" spans="1:10" x14ac:dyDescent="0.25">
      <c r="A69" s="1">
        <f t="shared" si="11"/>
        <v>0</v>
      </c>
      <c r="B69" s="18"/>
      <c r="C69" s="81" t="s">
        <v>125</v>
      </c>
      <c r="D69" s="2" t="s">
        <v>34</v>
      </c>
      <c r="E69" s="82"/>
      <c r="F69" s="2"/>
      <c r="G69" s="54"/>
      <c r="H69" s="55"/>
      <c r="I69" s="4"/>
      <c r="J69" s="4"/>
    </row>
    <row r="70" spans="1:10" x14ac:dyDescent="0.25">
      <c r="A70" s="1">
        <f t="shared" si="11"/>
        <v>0</v>
      </c>
      <c r="B70" s="18"/>
      <c r="C70" s="81" t="s">
        <v>126</v>
      </c>
      <c r="D70" s="2" t="s">
        <v>35</v>
      </c>
      <c r="E70" s="82"/>
      <c r="F70" s="2"/>
      <c r="G70" s="54"/>
      <c r="H70" s="55"/>
      <c r="I70" s="4"/>
      <c r="J70" s="4"/>
    </row>
    <row r="71" spans="1:10" x14ac:dyDescent="0.25">
      <c r="A71" s="1">
        <f t="shared" ref="A71:A73" si="12">LEN(B71)</f>
        <v>0</v>
      </c>
      <c r="B71" s="18"/>
      <c r="C71" s="81" t="s">
        <v>127</v>
      </c>
      <c r="D71" s="74" t="s">
        <v>35</v>
      </c>
      <c r="E71" s="82"/>
      <c r="F71" s="2"/>
      <c r="G71" s="54"/>
      <c r="H71" s="55"/>
      <c r="I71" s="4"/>
      <c r="J71" s="4"/>
    </row>
    <row r="72" spans="1:10" x14ac:dyDescent="0.25">
      <c r="A72" s="1">
        <f t="shared" si="12"/>
        <v>0</v>
      </c>
      <c r="B72" s="18"/>
      <c r="C72" s="81" t="s">
        <v>128</v>
      </c>
      <c r="D72" s="2" t="s">
        <v>66</v>
      </c>
      <c r="E72" s="82"/>
      <c r="F72" s="2"/>
      <c r="G72" s="54"/>
      <c r="H72" s="55"/>
      <c r="I72" s="4"/>
      <c r="J72" s="4"/>
    </row>
    <row r="73" spans="1:10" x14ac:dyDescent="0.25">
      <c r="A73" s="1">
        <f t="shared" si="12"/>
        <v>0</v>
      </c>
      <c r="B73" s="18"/>
      <c r="C73" s="81" t="s">
        <v>129</v>
      </c>
      <c r="D73" s="2" t="s">
        <v>66</v>
      </c>
      <c r="E73" s="82"/>
      <c r="F73" s="2"/>
      <c r="G73" s="54"/>
      <c r="H73" s="55"/>
      <c r="I73" s="4"/>
      <c r="J73" s="4"/>
    </row>
    <row r="74" spans="1:10" x14ac:dyDescent="0.25">
      <c r="A74" s="1">
        <f t="shared" si="1"/>
        <v>0</v>
      </c>
      <c r="B74" s="18"/>
      <c r="C74" s="26" t="str">
        <f>CONCATENATE("TOTAL ",B55," ",C55)</f>
        <v>TOTAL 5.3 Cheminements et canalisations</v>
      </c>
      <c r="D74" s="75"/>
      <c r="E74" s="25"/>
      <c r="F74" s="35"/>
      <c r="G74" s="36"/>
      <c r="H74" s="37"/>
      <c r="I74" s="4"/>
      <c r="J74" s="41">
        <f>SUBTOTAL(109,J56:J73)</f>
        <v>0</v>
      </c>
    </row>
    <row r="75" spans="1:10" x14ac:dyDescent="0.25">
      <c r="A75" s="1">
        <f t="shared" si="1"/>
        <v>0</v>
      </c>
      <c r="B75" s="18"/>
      <c r="C75" s="5"/>
      <c r="D75" s="74"/>
      <c r="E75" s="2"/>
      <c r="F75" s="35"/>
      <c r="G75" s="35"/>
      <c r="H75" s="35"/>
      <c r="I75" s="4"/>
      <c r="J75" s="4"/>
    </row>
    <row r="76" spans="1:10" x14ac:dyDescent="0.25">
      <c r="A76" s="1">
        <f t="shared" si="1"/>
        <v>3</v>
      </c>
      <c r="B76" s="18" t="s">
        <v>131</v>
      </c>
      <c r="C76" s="5" t="s">
        <v>96</v>
      </c>
      <c r="D76" s="74"/>
      <c r="E76" s="2"/>
      <c r="F76" s="35"/>
      <c r="G76" s="35"/>
      <c r="H76" s="35"/>
      <c r="I76" s="4"/>
      <c r="J76" s="4"/>
    </row>
    <row r="77" spans="1:10" x14ac:dyDescent="0.25">
      <c r="A77" s="1">
        <f t="shared" si="1"/>
        <v>5</v>
      </c>
      <c r="B77" s="18" t="s">
        <v>28</v>
      </c>
      <c r="C77" s="5" t="s">
        <v>130</v>
      </c>
      <c r="D77" s="74" t="s">
        <v>66</v>
      </c>
      <c r="E77" s="2"/>
      <c r="F77" s="35"/>
      <c r="G77" s="36" t="e">
        <f>Tableau32[[#This Row],[Nbr 
heures]]*#REF!</f>
        <v>#REF!</v>
      </c>
      <c r="H77" s="37"/>
      <c r="I77" s="4"/>
      <c r="J77" s="4"/>
    </row>
    <row r="78" spans="1:10" x14ac:dyDescent="0.25">
      <c r="A78" s="1">
        <f>LEN(B78)</f>
        <v>0</v>
      </c>
      <c r="B78" s="18"/>
      <c r="C78" s="38" t="str">
        <f>CONCATENATE("TOTAL ",B76," ",C76)</f>
        <v>TOTAL 5.4 Tableau divisionnaire</v>
      </c>
      <c r="D78" s="74"/>
      <c r="E78" s="2"/>
      <c r="F78" s="35"/>
      <c r="G78" s="36"/>
      <c r="H78" s="37"/>
      <c r="I78" s="4"/>
      <c r="J78" s="41">
        <f>SUM(J77:J77)</f>
        <v>0</v>
      </c>
    </row>
    <row r="79" spans="1:10" x14ac:dyDescent="0.25">
      <c r="A79" s="1">
        <f>LEN(B79)</f>
        <v>0</v>
      </c>
      <c r="B79" s="18"/>
      <c r="C79" s="5"/>
      <c r="D79" s="74"/>
      <c r="E79" s="2"/>
      <c r="F79" s="35"/>
      <c r="G79" s="35"/>
      <c r="H79" s="35"/>
      <c r="I79" s="4"/>
      <c r="J79" s="4"/>
    </row>
    <row r="80" spans="1:10" x14ac:dyDescent="0.25">
      <c r="A80" s="1">
        <f t="shared" si="1"/>
        <v>3</v>
      </c>
      <c r="B80" s="18" t="s">
        <v>132</v>
      </c>
      <c r="C80" s="5" t="s">
        <v>21</v>
      </c>
      <c r="D80" s="74" t="s">
        <v>30</v>
      </c>
      <c r="E80" s="2"/>
      <c r="F80" s="35"/>
      <c r="G80" s="36" t="e">
        <f>Tableau32[[#This Row],[Nbr 
heures]]*#REF!</f>
        <v>#REF!</v>
      </c>
      <c r="H80" s="37"/>
      <c r="I80" s="4"/>
      <c r="J80" s="4"/>
    </row>
    <row r="81" spans="1:14" x14ac:dyDescent="0.25">
      <c r="A81" s="1">
        <f>LEN(B81)</f>
        <v>0</v>
      </c>
      <c r="B81" s="18"/>
      <c r="C81" s="5"/>
      <c r="D81" s="74"/>
      <c r="E81" s="2"/>
      <c r="F81" s="35"/>
      <c r="G81" s="36"/>
      <c r="H81" s="37"/>
      <c r="I81" s="4"/>
      <c r="J81" s="4"/>
    </row>
    <row r="82" spans="1:14" x14ac:dyDescent="0.25">
      <c r="A82" s="1">
        <f t="shared" ref="A82:A83" si="13">LEN(B82)</f>
        <v>3</v>
      </c>
      <c r="B82" s="18" t="s">
        <v>133</v>
      </c>
      <c r="C82" s="5" t="s">
        <v>97</v>
      </c>
      <c r="D82" s="74"/>
      <c r="E82" s="2"/>
      <c r="F82" s="35"/>
      <c r="G82" s="36"/>
      <c r="H82" s="37"/>
      <c r="I82" s="4"/>
      <c r="J82" s="4"/>
    </row>
    <row r="83" spans="1:14" x14ac:dyDescent="0.25">
      <c r="A83" s="1">
        <f t="shared" si="13"/>
        <v>0</v>
      </c>
      <c r="B83" s="18"/>
      <c r="C83" s="5" t="s">
        <v>36</v>
      </c>
      <c r="D83" s="2" t="s">
        <v>35</v>
      </c>
      <c r="E83" s="2"/>
      <c r="F83" s="35"/>
      <c r="G83" s="36" t="e">
        <f>Tableau32[[#This Row],[Nbr 
heures]]*#REF!</f>
        <v>#REF!</v>
      </c>
      <c r="H83" s="37"/>
      <c r="I83" s="4"/>
      <c r="J83" s="4"/>
    </row>
    <row r="84" spans="1:14" x14ac:dyDescent="0.25">
      <c r="A84" s="1">
        <f>LEN(B84)</f>
        <v>0</v>
      </c>
      <c r="B84" s="18"/>
      <c r="C84" s="5" t="s">
        <v>37</v>
      </c>
      <c r="D84" s="2" t="s">
        <v>35</v>
      </c>
      <c r="E84" s="2"/>
      <c r="F84" s="35"/>
      <c r="G84" s="36" t="e">
        <f>Tableau32[[#This Row],[Nbr 
heures]]*#REF!</f>
        <v>#REF!</v>
      </c>
      <c r="H84" s="37"/>
      <c r="I84" s="4"/>
      <c r="J84" s="4"/>
    </row>
    <row r="85" spans="1:14" x14ac:dyDescent="0.25">
      <c r="A85" s="1">
        <f>LEN(B85)</f>
        <v>0</v>
      </c>
      <c r="B85" s="18"/>
      <c r="C85" s="83" t="s">
        <v>98</v>
      </c>
      <c r="D85" s="25" t="s">
        <v>35</v>
      </c>
      <c r="E85" s="25"/>
      <c r="F85" s="35"/>
      <c r="G85" s="36"/>
      <c r="H85" s="37"/>
      <c r="I85" s="4"/>
      <c r="J85" s="4"/>
    </row>
    <row r="86" spans="1:14" x14ac:dyDescent="0.25">
      <c r="A86" s="1">
        <f t="shared" ref="A86" si="14">LEN(B86)</f>
        <v>0</v>
      </c>
      <c r="B86" s="18"/>
      <c r="C86" s="5" t="s">
        <v>99</v>
      </c>
      <c r="D86" s="2" t="s">
        <v>35</v>
      </c>
      <c r="E86" s="2"/>
      <c r="F86" s="35"/>
      <c r="G86" s="36"/>
      <c r="H86" s="37"/>
      <c r="I86" s="4"/>
      <c r="J86" s="4"/>
    </row>
    <row r="87" spans="1:14" x14ac:dyDescent="0.25">
      <c r="A87" s="1">
        <f t="shared" ref="A87:A92" si="15">LEN(B87)</f>
        <v>0</v>
      </c>
      <c r="B87" s="18"/>
      <c r="C87" s="81"/>
      <c r="D87" s="74"/>
      <c r="E87" s="82"/>
      <c r="F87" s="2"/>
      <c r="G87" s="54"/>
      <c r="H87" s="55"/>
      <c r="I87" s="4"/>
      <c r="J87" s="4"/>
    </row>
    <row r="88" spans="1:14" x14ac:dyDescent="0.25">
      <c r="A88" s="1">
        <f t="shared" si="15"/>
        <v>0</v>
      </c>
      <c r="B88" s="18"/>
      <c r="C88" s="81" t="s">
        <v>135</v>
      </c>
      <c r="D88" s="2" t="s">
        <v>35</v>
      </c>
      <c r="E88" s="82"/>
      <c r="F88" s="2"/>
      <c r="G88" s="54"/>
      <c r="H88" s="55"/>
      <c r="I88" s="4"/>
      <c r="J88" s="4"/>
    </row>
    <row r="89" spans="1:14" x14ac:dyDescent="0.25">
      <c r="A89" s="1">
        <f t="shared" si="15"/>
        <v>0</v>
      </c>
      <c r="B89" s="18"/>
      <c r="C89" s="81" t="s">
        <v>136</v>
      </c>
      <c r="D89" s="2" t="s">
        <v>35</v>
      </c>
      <c r="E89" s="82"/>
      <c r="F89" s="2"/>
      <c r="G89" s="54"/>
      <c r="H89" s="55"/>
      <c r="I89" s="4"/>
      <c r="J89" s="4"/>
    </row>
    <row r="90" spans="1:14" x14ac:dyDescent="0.25">
      <c r="A90" s="1">
        <f t="shared" si="15"/>
        <v>0</v>
      </c>
      <c r="B90" s="18"/>
      <c r="C90" s="81" t="s">
        <v>138</v>
      </c>
      <c r="D90" s="2" t="s">
        <v>35</v>
      </c>
      <c r="E90" s="82"/>
      <c r="F90" s="2"/>
      <c r="G90" s="54"/>
      <c r="H90" s="55"/>
      <c r="I90" s="4"/>
      <c r="J90" s="4"/>
    </row>
    <row r="91" spans="1:14" x14ac:dyDescent="0.25">
      <c r="A91" s="1">
        <f t="shared" si="15"/>
        <v>0</v>
      </c>
      <c r="B91" s="18"/>
      <c r="C91" s="81" t="s">
        <v>137</v>
      </c>
      <c r="D91" s="2" t="s">
        <v>35</v>
      </c>
      <c r="E91" s="82"/>
      <c r="F91" s="2"/>
      <c r="G91" s="54"/>
      <c r="H91" s="55"/>
      <c r="I91" s="4"/>
      <c r="J91" s="4"/>
    </row>
    <row r="92" spans="1:14" x14ac:dyDescent="0.25">
      <c r="A92" s="1">
        <f t="shared" si="15"/>
        <v>0</v>
      </c>
      <c r="B92" s="18"/>
      <c r="C92" s="81" t="s">
        <v>139</v>
      </c>
      <c r="D92" s="2" t="s">
        <v>66</v>
      </c>
      <c r="E92" s="82"/>
      <c r="F92" s="2"/>
      <c r="G92" s="54"/>
      <c r="H92" s="55"/>
      <c r="I92" s="4"/>
      <c r="J92" s="4"/>
    </row>
    <row r="93" spans="1:14" x14ac:dyDescent="0.25">
      <c r="A93" s="1">
        <f>LEN(B93)</f>
        <v>0</v>
      </c>
      <c r="B93" s="18"/>
      <c r="C93" s="81" t="s">
        <v>140</v>
      </c>
      <c r="D93" s="2" t="s">
        <v>35</v>
      </c>
      <c r="E93" s="82"/>
      <c r="F93" s="2"/>
      <c r="G93" s="54"/>
      <c r="H93" s="55"/>
      <c r="I93" s="4"/>
      <c r="J93" s="4"/>
    </row>
    <row r="94" spans="1:14" x14ac:dyDescent="0.25">
      <c r="A94" s="1">
        <f>LEN(B94)</f>
        <v>0</v>
      </c>
      <c r="B94" s="18"/>
      <c r="C94" s="38" t="str">
        <f>CONCATENATE("TOTAL ",B82," ",C82)</f>
        <v>TOTAL 5.6 Commandes éclairage</v>
      </c>
      <c r="D94" s="74"/>
      <c r="E94" s="2"/>
      <c r="F94" s="35"/>
      <c r="G94" s="36"/>
      <c r="H94" s="37"/>
      <c r="I94" s="4"/>
      <c r="J94" s="41">
        <f>SUBTOTAL(109,J83:J93)</f>
        <v>0</v>
      </c>
      <c r="N94" s="53"/>
    </row>
    <row r="95" spans="1:14" x14ac:dyDescent="0.25">
      <c r="A95" s="1">
        <f>LEN(B95)</f>
        <v>0</v>
      </c>
      <c r="B95" s="18"/>
      <c r="C95" s="5"/>
      <c r="D95" s="74"/>
      <c r="E95" s="2"/>
      <c r="F95" s="35"/>
      <c r="G95" s="35"/>
      <c r="H95" s="35"/>
      <c r="I95" s="4"/>
      <c r="J95" s="4"/>
    </row>
    <row r="96" spans="1:14" x14ac:dyDescent="0.25">
      <c r="A96" s="1">
        <f t="shared" ref="A96:A166" si="16">LEN(B96)</f>
        <v>3</v>
      </c>
      <c r="B96" s="18" t="s">
        <v>162</v>
      </c>
      <c r="C96" s="5" t="s">
        <v>100</v>
      </c>
      <c r="D96" s="74"/>
      <c r="E96" s="2"/>
      <c r="F96" s="35"/>
      <c r="G96" s="35"/>
      <c r="H96" s="35"/>
      <c r="I96" s="4"/>
      <c r="J96" s="4"/>
    </row>
    <row r="97" spans="1:14" x14ac:dyDescent="0.25">
      <c r="A97" s="1">
        <f t="shared" si="16"/>
        <v>0</v>
      </c>
      <c r="B97" s="82"/>
      <c r="C97" s="5" t="s">
        <v>141</v>
      </c>
      <c r="D97" s="2" t="s">
        <v>35</v>
      </c>
      <c r="E97" s="2"/>
      <c r="F97" s="35"/>
      <c r="G97" s="36" t="e">
        <f>Tableau32[[#This Row],[Nbr 
heures]]*#REF!</f>
        <v>#REF!</v>
      </c>
      <c r="H97" s="37"/>
      <c r="I97" s="4"/>
      <c r="J97" s="4"/>
      <c r="L97" s="53"/>
      <c r="M97" s="53"/>
      <c r="N97" s="53"/>
    </row>
    <row r="98" spans="1:14" x14ac:dyDescent="0.25">
      <c r="A98" s="1">
        <f>LEN(B98)</f>
        <v>0</v>
      </c>
      <c r="B98" s="82"/>
      <c r="C98" s="5" t="s">
        <v>142</v>
      </c>
      <c r="D98" s="2" t="s">
        <v>35</v>
      </c>
      <c r="E98" s="2"/>
      <c r="F98" s="35"/>
      <c r="G98" s="36" t="e">
        <f>Tableau32[[#This Row],[Nbr 
heures]]*#REF!</f>
        <v>#REF!</v>
      </c>
      <c r="H98" s="37"/>
      <c r="I98" s="4"/>
      <c r="J98" s="4"/>
    </row>
    <row r="99" spans="1:14" x14ac:dyDescent="0.25">
      <c r="A99" s="1">
        <f>LEN(B99)</f>
        <v>0</v>
      </c>
      <c r="B99" s="82"/>
      <c r="C99" s="5" t="s">
        <v>143</v>
      </c>
      <c r="D99" s="2" t="s">
        <v>35</v>
      </c>
      <c r="E99" s="2"/>
      <c r="F99" s="35"/>
      <c r="G99" s="36" t="e">
        <f>Tableau32[[#This Row],[Nbr 
heures]]*#REF!</f>
        <v>#REF!</v>
      </c>
      <c r="H99" s="37"/>
      <c r="I99" s="4"/>
      <c r="J99" s="4"/>
    </row>
    <row r="100" spans="1:14" x14ac:dyDescent="0.25">
      <c r="A100" s="1">
        <f t="shared" ref="A100:A102" si="17">LEN(B100)</f>
        <v>0</v>
      </c>
      <c r="B100" s="82"/>
      <c r="C100" s="5" t="s">
        <v>144</v>
      </c>
      <c r="D100" s="2" t="s">
        <v>35</v>
      </c>
      <c r="E100" s="2"/>
      <c r="F100" s="35"/>
      <c r="G100" s="36" t="e">
        <f>Tableau32[[#This Row],[Nbr 
heures]]*#REF!</f>
        <v>#REF!</v>
      </c>
      <c r="H100" s="37"/>
      <c r="I100" s="4"/>
      <c r="J100" s="4"/>
      <c r="L100" s="53"/>
      <c r="N100" s="53"/>
    </row>
    <row r="101" spans="1:14" x14ac:dyDescent="0.25">
      <c r="A101" s="1">
        <f t="shared" si="17"/>
        <v>0</v>
      </c>
      <c r="B101" s="82"/>
      <c r="C101" s="5" t="s">
        <v>145</v>
      </c>
      <c r="D101" s="2" t="s">
        <v>35</v>
      </c>
      <c r="E101" s="2"/>
      <c r="F101" s="35"/>
      <c r="G101" s="36" t="e">
        <f>Tableau32[[#This Row],[Nbr 
heures]]*#REF!</f>
        <v>#REF!</v>
      </c>
      <c r="H101" s="37"/>
      <c r="I101" s="4"/>
      <c r="J101" s="4"/>
    </row>
    <row r="102" spans="1:14" x14ac:dyDescent="0.25">
      <c r="A102" s="1">
        <f t="shared" si="17"/>
        <v>0</v>
      </c>
      <c r="B102" s="82"/>
      <c r="C102" s="5" t="s">
        <v>146</v>
      </c>
      <c r="D102" s="2"/>
      <c r="E102" s="2"/>
      <c r="F102" s="35"/>
      <c r="G102" s="36" t="e">
        <f>Tableau32[[#This Row],[Nbr 
heures]]*#REF!</f>
        <v>#REF!</v>
      </c>
      <c r="H102" s="37"/>
      <c r="I102" s="4"/>
      <c r="J102" s="4"/>
      <c r="L102" s="53"/>
      <c r="N102" s="53"/>
    </row>
    <row r="103" spans="1:14" x14ac:dyDescent="0.25">
      <c r="A103" s="1">
        <f t="shared" ref="A103:A105" si="18">LEN(B103)</f>
        <v>0</v>
      </c>
      <c r="B103" s="18"/>
      <c r="C103" s="91" t="s">
        <v>147</v>
      </c>
      <c r="D103" s="2" t="s">
        <v>35</v>
      </c>
      <c r="E103" s="82"/>
      <c r="F103" s="2"/>
      <c r="G103" s="54"/>
      <c r="H103" s="55"/>
      <c r="I103" s="4"/>
      <c r="J103" s="4"/>
      <c r="L103" s="53"/>
      <c r="N103" s="53"/>
    </row>
    <row r="104" spans="1:14" x14ac:dyDescent="0.25">
      <c r="A104" s="1">
        <f t="shared" si="18"/>
        <v>0</v>
      </c>
      <c r="B104" s="18"/>
      <c r="C104" s="91" t="s">
        <v>148</v>
      </c>
      <c r="D104" s="2" t="s">
        <v>35</v>
      </c>
      <c r="E104" s="82"/>
      <c r="F104" s="2"/>
      <c r="G104" s="54"/>
      <c r="H104" s="55"/>
      <c r="I104" s="4"/>
      <c r="J104" s="4"/>
      <c r="L104" s="53"/>
      <c r="N104" s="53"/>
    </row>
    <row r="105" spans="1:14" x14ac:dyDescent="0.25">
      <c r="A105" s="1">
        <f t="shared" si="18"/>
        <v>0</v>
      </c>
      <c r="B105" s="18"/>
      <c r="C105" s="91" t="s">
        <v>149</v>
      </c>
      <c r="D105" s="2" t="s">
        <v>35</v>
      </c>
      <c r="E105" s="82"/>
      <c r="F105" s="2"/>
      <c r="G105" s="54"/>
      <c r="H105" s="55"/>
      <c r="I105" s="4"/>
      <c r="J105" s="4"/>
      <c r="L105" s="53"/>
      <c r="N105" s="53"/>
    </row>
    <row r="106" spans="1:14" x14ac:dyDescent="0.25">
      <c r="A106" s="1">
        <f t="shared" ref="A106:A107" si="19">LEN(B106)</f>
        <v>0</v>
      </c>
      <c r="B106" s="18"/>
      <c r="C106" s="91" t="s">
        <v>150</v>
      </c>
      <c r="D106" s="74" t="s">
        <v>35</v>
      </c>
      <c r="E106" s="82"/>
      <c r="F106" s="2"/>
      <c r="G106" s="54"/>
      <c r="H106" s="55"/>
      <c r="I106" s="4"/>
      <c r="J106" s="4"/>
      <c r="L106" s="53"/>
      <c r="N106" s="53"/>
    </row>
    <row r="107" spans="1:14" x14ac:dyDescent="0.25">
      <c r="A107" s="1">
        <f t="shared" si="19"/>
        <v>0</v>
      </c>
      <c r="B107" s="18"/>
      <c r="C107" s="91" t="s">
        <v>151</v>
      </c>
      <c r="D107" s="74" t="s">
        <v>34</v>
      </c>
      <c r="E107" s="82"/>
      <c r="F107" s="2"/>
      <c r="G107" s="54"/>
      <c r="H107" s="55"/>
      <c r="I107" s="4"/>
      <c r="J107" s="4"/>
      <c r="L107" s="53"/>
      <c r="N107" s="53"/>
    </row>
    <row r="108" spans="1:14" x14ac:dyDescent="0.25">
      <c r="A108" s="1">
        <f t="shared" ref="A108:A110" si="20">LEN(B108)</f>
        <v>0</v>
      </c>
      <c r="B108" s="82"/>
      <c r="C108" s="5" t="s">
        <v>101</v>
      </c>
      <c r="D108" s="2" t="s">
        <v>66</v>
      </c>
      <c r="E108" s="2"/>
      <c r="F108" s="35"/>
      <c r="G108" s="36" t="e">
        <f>Tableau32[[#This Row],[Nbr 
heures]]*#REF!</f>
        <v>#REF!</v>
      </c>
      <c r="H108" s="37"/>
      <c r="I108" s="4"/>
      <c r="J108" s="4"/>
      <c r="M108" s="53"/>
    </row>
    <row r="109" spans="1:14" x14ac:dyDescent="0.25">
      <c r="A109" s="1">
        <f t="shared" si="20"/>
        <v>0</v>
      </c>
      <c r="B109" s="82"/>
      <c r="C109" s="5" t="s">
        <v>102</v>
      </c>
      <c r="D109" s="2" t="s">
        <v>35</v>
      </c>
      <c r="E109" s="2"/>
      <c r="F109" s="35"/>
      <c r="G109" s="36" t="e">
        <f>Tableau32[[#This Row],[Nbr 
heures]]*#REF!</f>
        <v>#REF!</v>
      </c>
      <c r="H109" s="37"/>
      <c r="I109" s="4"/>
      <c r="J109" s="4"/>
      <c r="M109" s="53"/>
    </row>
    <row r="110" spans="1:14" x14ac:dyDescent="0.25">
      <c r="A110" s="1">
        <f t="shared" si="20"/>
        <v>0</v>
      </c>
      <c r="B110" s="82"/>
      <c r="C110" s="5" t="s">
        <v>152</v>
      </c>
      <c r="D110" s="2" t="s">
        <v>35</v>
      </c>
      <c r="E110" s="2"/>
      <c r="F110" s="35"/>
      <c r="G110" s="36" t="e">
        <f>Tableau32[[#This Row],[Nbr 
heures]]*#REF!</f>
        <v>#REF!</v>
      </c>
      <c r="H110" s="37"/>
      <c r="I110" s="4"/>
      <c r="J110" s="4"/>
      <c r="L110" s="53"/>
      <c r="M110" s="53"/>
      <c r="N110" s="53"/>
    </row>
    <row r="111" spans="1:14" x14ac:dyDescent="0.25">
      <c r="A111" s="1">
        <f>LEN(B111)</f>
        <v>0</v>
      </c>
      <c r="B111" s="18"/>
      <c r="C111" s="38" t="str">
        <f>CONCATENATE("TOTAL ",B96," ",C96)</f>
        <v>TOTAL 5.7 Eclairage normal</v>
      </c>
      <c r="D111" s="74"/>
      <c r="E111" s="2"/>
      <c r="F111" s="35"/>
      <c r="G111" s="36"/>
      <c r="H111" s="37"/>
      <c r="I111" s="4"/>
      <c r="J111" s="41">
        <f>SUBTOTAL(109,J97:J110)</f>
        <v>0</v>
      </c>
    </row>
    <row r="112" spans="1:14" x14ac:dyDescent="0.25">
      <c r="A112" s="1">
        <f>LEN(B112)</f>
        <v>0</v>
      </c>
      <c r="B112" s="18"/>
      <c r="C112" s="5"/>
      <c r="D112" s="74"/>
      <c r="E112" s="2"/>
      <c r="F112" s="35"/>
      <c r="G112" s="35"/>
      <c r="H112" s="35"/>
      <c r="I112" s="4"/>
      <c r="J112" s="4"/>
    </row>
    <row r="113" spans="1:14" x14ac:dyDescent="0.25">
      <c r="A113" s="1">
        <f t="shared" si="16"/>
        <v>3</v>
      </c>
      <c r="B113" s="18" t="s">
        <v>163</v>
      </c>
      <c r="C113" s="5" t="s">
        <v>105</v>
      </c>
      <c r="D113" s="74"/>
      <c r="E113" s="2"/>
      <c r="F113" s="35"/>
      <c r="G113" s="35"/>
      <c r="H113" s="35"/>
      <c r="I113" s="4"/>
      <c r="J113" s="4"/>
    </row>
    <row r="114" spans="1:14" x14ac:dyDescent="0.25">
      <c r="A114" s="1">
        <f t="shared" si="16"/>
        <v>0</v>
      </c>
      <c r="B114" s="18"/>
      <c r="C114" s="5" t="s">
        <v>103</v>
      </c>
      <c r="D114" s="2" t="s">
        <v>35</v>
      </c>
      <c r="E114" s="2" t="s">
        <v>30</v>
      </c>
      <c r="F114" s="35"/>
      <c r="G114" s="36" t="e">
        <f>Tableau32[[#This Row],[Nbr 
heures]]*#REF!</f>
        <v>#REF!</v>
      </c>
      <c r="H114" s="37"/>
      <c r="I114" s="4"/>
      <c r="J114" s="4"/>
    </row>
    <row r="115" spans="1:14" x14ac:dyDescent="0.25">
      <c r="A115" s="1">
        <f t="shared" si="16"/>
        <v>0</v>
      </c>
      <c r="B115" s="18"/>
      <c r="C115" s="5" t="s">
        <v>52</v>
      </c>
      <c r="D115" s="2" t="s">
        <v>35</v>
      </c>
      <c r="E115" s="2"/>
      <c r="F115" s="35"/>
      <c r="G115" s="36" t="e">
        <f>Tableau32[[#This Row],[Nbr 
heures]]*#REF!</f>
        <v>#REF!</v>
      </c>
      <c r="H115" s="37"/>
      <c r="I115" s="4"/>
      <c r="J115" s="4"/>
      <c r="L115" s="53"/>
      <c r="M115" s="53"/>
      <c r="N115" s="53"/>
    </row>
    <row r="116" spans="1:14" x14ac:dyDescent="0.25">
      <c r="A116" s="1">
        <f t="shared" ref="A116" si="21">LEN(B116)</f>
        <v>0</v>
      </c>
      <c r="B116" s="18"/>
      <c r="C116" s="5" t="s">
        <v>104</v>
      </c>
      <c r="D116" s="2" t="s">
        <v>35</v>
      </c>
      <c r="E116" s="2"/>
      <c r="F116" s="35"/>
      <c r="G116" s="36" t="e">
        <f>Tableau32[[#This Row],[Nbr 
heures]]*#REF!</f>
        <v>#REF!</v>
      </c>
      <c r="H116" s="37"/>
      <c r="I116" s="4"/>
      <c r="J116" s="4"/>
      <c r="L116" s="53"/>
      <c r="M116" s="53"/>
      <c r="N116" s="53"/>
    </row>
    <row r="117" spans="1:14" x14ac:dyDescent="0.25">
      <c r="A117" s="1">
        <f t="shared" si="16"/>
        <v>0</v>
      </c>
      <c r="B117" s="18"/>
      <c r="C117" s="5"/>
      <c r="D117" s="74"/>
      <c r="E117" s="2"/>
      <c r="F117" s="35"/>
      <c r="G117" s="35"/>
      <c r="H117" s="35"/>
      <c r="I117" s="4"/>
      <c r="J117" s="4"/>
    </row>
    <row r="118" spans="1:14" x14ac:dyDescent="0.25">
      <c r="A118" s="1">
        <f t="shared" si="16"/>
        <v>0</v>
      </c>
      <c r="B118" s="62"/>
      <c r="C118" s="63" t="str">
        <f>CONCATENATE("TOTAL ",B113," ",C113)</f>
        <v>TOTAL 5.8 Eclairage de sécurité</v>
      </c>
      <c r="D118" s="79"/>
      <c r="E118" s="64"/>
      <c r="F118" s="65"/>
      <c r="G118" s="66"/>
      <c r="H118" s="67"/>
      <c r="I118" s="6"/>
      <c r="J118" s="68">
        <f>SUM(J114:J117)</f>
        <v>0</v>
      </c>
    </row>
    <row r="119" spans="1:14" x14ac:dyDescent="0.25">
      <c r="A119" s="1">
        <f>LEN(B119)</f>
        <v>0</v>
      </c>
      <c r="B119" s="18"/>
      <c r="C119" s="5"/>
      <c r="D119" s="74"/>
      <c r="E119" s="2"/>
      <c r="F119" s="35"/>
      <c r="G119" s="35"/>
      <c r="H119" s="35"/>
      <c r="I119" s="4"/>
      <c r="J119" s="4"/>
    </row>
    <row r="120" spans="1:14" x14ac:dyDescent="0.25">
      <c r="A120" s="1">
        <f t="shared" si="16"/>
        <v>3</v>
      </c>
      <c r="B120" s="18" t="s">
        <v>164</v>
      </c>
      <c r="C120" s="5" t="s">
        <v>106</v>
      </c>
      <c r="D120" s="74"/>
      <c r="E120" s="2"/>
      <c r="F120" s="35"/>
      <c r="G120" s="35"/>
      <c r="H120" s="35"/>
      <c r="I120" s="4"/>
      <c r="J120" s="4"/>
    </row>
    <row r="121" spans="1:14" x14ac:dyDescent="0.25">
      <c r="A121" s="1">
        <f t="shared" si="16"/>
        <v>0</v>
      </c>
      <c r="B121" s="18"/>
      <c r="C121" s="5" t="s">
        <v>53</v>
      </c>
      <c r="D121" s="2" t="s">
        <v>35</v>
      </c>
      <c r="E121" s="2"/>
      <c r="F121" s="35"/>
      <c r="G121" s="36" t="e">
        <f>Tableau32[[#This Row],[Nbr 
heures]]*#REF!</f>
        <v>#REF!</v>
      </c>
      <c r="H121" s="37"/>
      <c r="I121" s="4"/>
      <c r="J121" s="4"/>
    </row>
    <row r="122" spans="1:14" x14ac:dyDescent="0.25">
      <c r="A122" s="1">
        <f t="shared" ref="A122" si="22">LEN(B122)</f>
        <v>0</v>
      </c>
      <c r="B122" s="18"/>
      <c r="C122" s="5" t="s">
        <v>153</v>
      </c>
      <c r="D122" s="2" t="s">
        <v>35</v>
      </c>
      <c r="E122" s="2"/>
      <c r="F122" s="35"/>
      <c r="G122" s="36" t="e">
        <f>Tableau32[[#This Row],[Nbr 
heures]]*#REF!</f>
        <v>#REF!</v>
      </c>
      <c r="H122" s="37"/>
      <c r="I122" s="4"/>
      <c r="J122" s="4"/>
    </row>
    <row r="123" spans="1:14" x14ac:dyDescent="0.25">
      <c r="A123" s="1">
        <f t="shared" ref="A123" si="23">LEN(B123)</f>
        <v>0</v>
      </c>
      <c r="B123" s="18"/>
      <c r="C123" s="81" t="s">
        <v>157</v>
      </c>
      <c r="D123" s="2" t="s">
        <v>35</v>
      </c>
      <c r="E123" s="82"/>
      <c r="F123" s="2"/>
      <c r="G123" s="54"/>
      <c r="H123" s="55"/>
      <c r="I123" s="4"/>
      <c r="J123" s="4"/>
    </row>
    <row r="124" spans="1:14" x14ac:dyDescent="0.25">
      <c r="A124" s="1">
        <f t="shared" si="16"/>
        <v>0</v>
      </c>
      <c r="B124" s="134"/>
      <c r="C124" s="135" t="str">
        <f>CONCATENATE("TOTAL ",B120," ",C120)</f>
        <v>TOTAL 5.9 Prises de courants</v>
      </c>
      <c r="D124" s="58"/>
      <c r="E124" s="58"/>
      <c r="F124" s="59"/>
      <c r="G124" s="136"/>
      <c r="H124" s="137"/>
      <c r="I124" s="60"/>
      <c r="J124" s="138">
        <f>SUM(J121:J123)</f>
        <v>0</v>
      </c>
      <c r="L124" s="53"/>
      <c r="M124" s="53"/>
      <c r="N124" s="53"/>
    </row>
    <row r="125" spans="1:14" x14ac:dyDescent="0.25">
      <c r="A125" s="1">
        <f>LEN(B125)</f>
        <v>0</v>
      </c>
      <c r="B125" s="18"/>
      <c r="C125" s="5"/>
      <c r="D125" s="2"/>
      <c r="E125" s="2"/>
      <c r="F125" s="35"/>
      <c r="G125" s="35"/>
      <c r="H125" s="35"/>
      <c r="I125" s="4"/>
      <c r="J125" s="4"/>
    </row>
    <row r="126" spans="1:14" x14ac:dyDescent="0.25">
      <c r="A126" s="1">
        <f t="shared" ref="A126" si="24">LEN(B126)</f>
        <v>4</v>
      </c>
      <c r="B126" s="18" t="s">
        <v>165</v>
      </c>
      <c r="C126" s="5" t="s">
        <v>107</v>
      </c>
      <c r="D126" s="2"/>
      <c r="E126" s="2"/>
      <c r="F126" s="35"/>
      <c r="G126" s="35"/>
      <c r="H126" s="35"/>
      <c r="I126" s="4"/>
      <c r="J126" s="4"/>
    </row>
    <row r="127" spans="1:14" x14ac:dyDescent="0.25">
      <c r="A127" s="1">
        <f t="shared" ref="A127:A131" si="25">LEN(B127)</f>
        <v>0</v>
      </c>
      <c r="B127" s="18"/>
      <c r="C127" s="81" t="s">
        <v>154</v>
      </c>
      <c r="D127" s="2" t="s">
        <v>35</v>
      </c>
      <c r="E127" s="82"/>
      <c r="F127" s="2"/>
      <c r="G127" s="2"/>
      <c r="H127" s="2"/>
      <c r="I127" s="4"/>
      <c r="J127" s="4"/>
    </row>
    <row r="128" spans="1:14" x14ac:dyDescent="0.25">
      <c r="A128" s="1">
        <f t="shared" si="25"/>
        <v>0</v>
      </c>
      <c r="B128" s="18"/>
      <c r="C128" s="81" t="s">
        <v>155</v>
      </c>
      <c r="D128" s="2" t="s">
        <v>35</v>
      </c>
      <c r="E128" s="82"/>
      <c r="F128" s="2"/>
      <c r="G128" s="2"/>
      <c r="H128" s="2"/>
      <c r="I128" s="4"/>
      <c r="J128" s="4"/>
    </row>
    <row r="129" spans="1:14" x14ac:dyDescent="0.25">
      <c r="A129" s="1">
        <f t="shared" si="25"/>
        <v>0</v>
      </c>
      <c r="B129" s="18"/>
      <c r="C129" s="81" t="s">
        <v>156</v>
      </c>
      <c r="D129" s="2" t="s">
        <v>35</v>
      </c>
      <c r="E129" s="82"/>
      <c r="F129" s="2"/>
      <c r="G129" s="2"/>
      <c r="H129" s="2"/>
      <c r="I129" s="4"/>
      <c r="J129" s="4"/>
    </row>
    <row r="130" spans="1:14" x14ac:dyDescent="0.25">
      <c r="A130" s="1">
        <f t="shared" si="25"/>
        <v>0</v>
      </c>
      <c r="B130" s="18"/>
      <c r="C130" s="81" t="s">
        <v>158</v>
      </c>
      <c r="D130" s="2" t="s">
        <v>35</v>
      </c>
      <c r="E130" s="82"/>
      <c r="F130" s="2"/>
      <c r="G130" s="2"/>
      <c r="H130" s="2"/>
      <c r="I130" s="4"/>
      <c r="J130" s="4"/>
    </row>
    <row r="131" spans="1:14" x14ac:dyDescent="0.25">
      <c r="A131" s="1">
        <f t="shared" si="25"/>
        <v>0</v>
      </c>
      <c r="B131" s="18"/>
      <c r="C131" s="81" t="s">
        <v>159</v>
      </c>
      <c r="D131" s="2" t="s">
        <v>35</v>
      </c>
      <c r="E131" s="82"/>
      <c r="F131" s="2"/>
      <c r="G131" s="2"/>
      <c r="H131" s="2"/>
      <c r="I131" s="4"/>
      <c r="J131" s="4"/>
    </row>
    <row r="132" spans="1:14" x14ac:dyDescent="0.25">
      <c r="A132" s="1">
        <f t="shared" ref="A132" si="26">LEN(B132)</f>
        <v>0</v>
      </c>
      <c r="B132" s="18"/>
      <c r="C132" s="81" t="s">
        <v>160</v>
      </c>
      <c r="D132" s="2" t="s">
        <v>35</v>
      </c>
      <c r="E132" s="82"/>
      <c r="F132" s="2"/>
      <c r="G132" s="2"/>
      <c r="H132" s="2"/>
      <c r="I132" s="4"/>
      <c r="J132" s="4"/>
    </row>
    <row r="133" spans="1:14" x14ac:dyDescent="0.25">
      <c r="A133" s="1">
        <f t="shared" ref="A133" si="27">LEN(B133)</f>
        <v>0</v>
      </c>
      <c r="B133" s="18"/>
      <c r="C133" s="38" t="str">
        <f>CONCATENATE("TOTAL ",B126," ",C126)</f>
        <v>TOTAL 5.10 Poste de travail</v>
      </c>
      <c r="D133" s="2"/>
      <c r="E133" s="2"/>
      <c r="F133" s="35"/>
      <c r="G133" s="36"/>
      <c r="H133" s="37"/>
      <c r="I133" s="4"/>
      <c r="J133" s="41">
        <f>SUM(J129:J131)</f>
        <v>0</v>
      </c>
    </row>
    <row r="134" spans="1:14" x14ac:dyDescent="0.25">
      <c r="A134" s="1">
        <f>LEN(B134)</f>
        <v>0</v>
      </c>
      <c r="B134" s="18"/>
      <c r="C134" s="5"/>
      <c r="D134" s="74"/>
      <c r="E134" s="2"/>
      <c r="F134" s="35"/>
      <c r="G134" s="35"/>
      <c r="H134" s="35"/>
      <c r="I134" s="4"/>
      <c r="J134" s="4"/>
    </row>
    <row r="135" spans="1:14" x14ac:dyDescent="0.25">
      <c r="A135" s="1">
        <f t="shared" si="16"/>
        <v>4</v>
      </c>
      <c r="B135" s="18" t="s">
        <v>166</v>
      </c>
      <c r="C135" s="5" t="s">
        <v>108</v>
      </c>
      <c r="D135" s="74"/>
      <c r="E135" s="2"/>
      <c r="F135" s="35"/>
      <c r="G135" s="35"/>
      <c r="H135" s="35"/>
      <c r="I135" s="4"/>
      <c r="J135" s="4"/>
    </row>
    <row r="136" spans="1:14" x14ac:dyDescent="0.25">
      <c r="A136" s="1">
        <f>LEN(B136)</f>
        <v>0</v>
      </c>
      <c r="B136" s="18"/>
      <c r="C136" s="5" t="s">
        <v>40</v>
      </c>
      <c r="D136" s="2" t="s">
        <v>34</v>
      </c>
      <c r="E136" s="2"/>
      <c r="F136" s="35"/>
      <c r="G136" s="36" t="e">
        <f>Tableau32[[#This Row],[Nbr 
heures]]*#REF!</f>
        <v>#REF!</v>
      </c>
      <c r="H136" s="37"/>
      <c r="I136" s="4"/>
      <c r="J136" s="4"/>
      <c r="L136" s="53"/>
      <c r="M136" s="53"/>
      <c r="N136" s="53"/>
    </row>
    <row r="137" spans="1:14" x14ac:dyDescent="0.25">
      <c r="A137" s="1">
        <f>LEN(B137)</f>
        <v>0</v>
      </c>
      <c r="B137" s="18"/>
      <c r="C137" s="5" t="s">
        <v>39</v>
      </c>
      <c r="D137" s="2" t="s">
        <v>34</v>
      </c>
      <c r="E137" s="2"/>
      <c r="F137" s="35"/>
      <c r="G137" s="36" t="e">
        <f>Tableau32[[#This Row],[Nbr 
heures]]*#REF!</f>
        <v>#REF!</v>
      </c>
      <c r="H137" s="37"/>
      <c r="I137" s="4"/>
      <c r="J137" s="4"/>
    </row>
    <row r="138" spans="1:14" x14ac:dyDescent="0.25">
      <c r="A138" s="1">
        <f>LEN(B138)</f>
        <v>0</v>
      </c>
      <c r="B138" s="18"/>
      <c r="C138" s="5" t="s">
        <v>38</v>
      </c>
      <c r="D138" s="2" t="s">
        <v>34</v>
      </c>
      <c r="E138" s="2"/>
      <c r="F138" s="35"/>
      <c r="G138" s="36" t="e">
        <f>Tableau32[[#This Row],[Nbr 
heures]]*#REF!</f>
        <v>#REF!</v>
      </c>
      <c r="H138" s="37"/>
      <c r="I138" s="4"/>
      <c r="J138" s="4"/>
      <c r="L138" s="53"/>
      <c r="M138" s="53"/>
      <c r="N138" s="53"/>
    </row>
    <row r="139" spans="1:14" x14ac:dyDescent="0.25">
      <c r="A139" s="1">
        <f t="shared" si="16"/>
        <v>0</v>
      </c>
      <c r="B139" s="18"/>
      <c r="C139" s="5" t="s">
        <v>26</v>
      </c>
      <c r="D139" s="2" t="s">
        <v>34</v>
      </c>
      <c r="E139" s="2"/>
      <c r="F139" s="35"/>
      <c r="G139" s="36" t="e">
        <f>Tableau32[[#This Row],[Nbr 
heures]]*#REF!</f>
        <v>#REF!</v>
      </c>
      <c r="H139" s="37"/>
      <c r="I139" s="4"/>
      <c r="J139" s="4"/>
    </row>
    <row r="140" spans="1:14" x14ac:dyDescent="0.25">
      <c r="A140" s="1">
        <f t="shared" si="16"/>
        <v>0</v>
      </c>
      <c r="B140" s="18"/>
      <c r="C140" s="5" t="s">
        <v>161</v>
      </c>
      <c r="D140" s="2" t="s">
        <v>66</v>
      </c>
      <c r="E140" s="2"/>
      <c r="F140" s="35"/>
      <c r="G140" s="36" t="e">
        <f>Tableau32[[#This Row],[Nbr 
heures]]*#REF!</f>
        <v>#REF!</v>
      </c>
      <c r="H140" s="37"/>
      <c r="I140" s="4"/>
      <c r="J140" s="4"/>
    </row>
    <row r="141" spans="1:14" x14ac:dyDescent="0.25">
      <c r="A141" s="1">
        <f t="shared" si="16"/>
        <v>0</v>
      </c>
      <c r="B141" s="18"/>
      <c r="C141" s="5"/>
      <c r="D141" s="74"/>
      <c r="E141" s="2"/>
      <c r="F141" s="35"/>
      <c r="G141" s="36"/>
      <c r="H141" s="37"/>
      <c r="I141" s="4"/>
      <c r="J141" s="4"/>
    </row>
    <row r="142" spans="1:14" x14ac:dyDescent="0.25">
      <c r="A142" s="1">
        <f t="shared" si="16"/>
        <v>0</v>
      </c>
      <c r="B142" s="18"/>
      <c r="C142" s="38" t="str">
        <f>CONCATENATE("TOTAL ",B135," ",C135)</f>
        <v>TOTAL 5.11 Câblage CFO</v>
      </c>
      <c r="D142" s="74"/>
      <c r="E142" s="2"/>
      <c r="F142" s="35"/>
      <c r="G142" s="36"/>
      <c r="H142" s="37"/>
      <c r="I142" s="4"/>
      <c r="J142" s="41">
        <f>SUM(J136:J140)</f>
        <v>0</v>
      </c>
    </row>
    <row r="143" spans="1:14" x14ac:dyDescent="0.25">
      <c r="A143" s="1">
        <f>LEN(B143)</f>
        <v>0</v>
      </c>
      <c r="B143" s="18"/>
      <c r="C143" s="5"/>
      <c r="D143" s="74"/>
      <c r="E143" s="2"/>
      <c r="F143" s="35"/>
      <c r="G143" s="35"/>
      <c r="H143" s="35"/>
      <c r="I143" s="4"/>
      <c r="J143" s="4"/>
    </row>
    <row r="144" spans="1:14" x14ac:dyDescent="0.25">
      <c r="A144" s="1">
        <f t="shared" si="16"/>
        <v>4</v>
      </c>
      <c r="B144" s="18" t="s">
        <v>167</v>
      </c>
      <c r="C144" s="5" t="s">
        <v>109</v>
      </c>
      <c r="D144" s="74"/>
      <c r="E144" s="2"/>
      <c r="F144" s="35"/>
      <c r="G144" s="35"/>
      <c r="H144" s="35"/>
      <c r="I144" s="4"/>
      <c r="J144" s="4"/>
    </row>
    <row r="145" spans="1:10" x14ac:dyDescent="0.25">
      <c r="A145" s="1">
        <f t="shared" si="16"/>
        <v>0</v>
      </c>
      <c r="B145" s="18"/>
      <c r="C145" s="5" t="s">
        <v>110</v>
      </c>
      <c r="D145" s="2" t="s">
        <v>35</v>
      </c>
      <c r="E145" s="2"/>
      <c r="F145" s="35"/>
      <c r="G145" s="35"/>
      <c r="H145" s="35"/>
      <c r="I145" s="4"/>
      <c r="J145" s="4"/>
    </row>
    <row r="146" spans="1:10" x14ac:dyDescent="0.25">
      <c r="A146" s="1">
        <f t="shared" si="16"/>
        <v>0</v>
      </c>
      <c r="B146" s="18"/>
      <c r="C146" s="5" t="s">
        <v>168</v>
      </c>
      <c r="D146" s="2" t="s">
        <v>35</v>
      </c>
      <c r="E146" s="2"/>
      <c r="F146" s="35"/>
      <c r="G146" s="36"/>
      <c r="H146" s="37"/>
      <c r="I146" s="4"/>
      <c r="J146" s="4"/>
    </row>
    <row r="147" spans="1:10" x14ac:dyDescent="0.25">
      <c r="A147" s="1">
        <f t="shared" ref="A147:A148" si="28">LEN(B147)</f>
        <v>0</v>
      </c>
      <c r="B147" s="18"/>
      <c r="C147" s="81" t="s">
        <v>169</v>
      </c>
      <c r="D147" s="2" t="s">
        <v>35</v>
      </c>
      <c r="E147" s="82"/>
      <c r="F147" s="2"/>
      <c r="G147" s="54"/>
      <c r="H147" s="55"/>
      <c r="I147" s="4"/>
      <c r="J147" s="4"/>
    </row>
    <row r="148" spans="1:10" x14ac:dyDescent="0.25">
      <c r="A148" s="1">
        <f t="shared" si="28"/>
        <v>0</v>
      </c>
      <c r="B148" s="18"/>
      <c r="C148" s="81" t="s">
        <v>170</v>
      </c>
      <c r="D148" s="74" t="s">
        <v>35</v>
      </c>
      <c r="E148" s="82"/>
      <c r="F148" s="2"/>
      <c r="G148" s="54"/>
      <c r="H148" s="55"/>
      <c r="I148" s="4"/>
      <c r="J148" s="4"/>
    </row>
    <row r="149" spans="1:10" x14ac:dyDescent="0.25">
      <c r="A149" s="1">
        <f>LEN(B149)</f>
        <v>0</v>
      </c>
      <c r="B149" s="18"/>
      <c r="C149" s="5" t="s">
        <v>171</v>
      </c>
      <c r="D149" s="2" t="s">
        <v>35</v>
      </c>
      <c r="E149" s="2"/>
      <c r="F149" s="35"/>
      <c r="G149" s="36"/>
      <c r="H149" s="37"/>
      <c r="I149" s="4"/>
      <c r="J149" s="4"/>
    </row>
    <row r="150" spans="1:10" x14ac:dyDescent="0.25">
      <c r="A150" s="1">
        <f t="shared" si="16"/>
        <v>0</v>
      </c>
      <c r="B150" s="18"/>
      <c r="C150" s="5" t="s">
        <v>111</v>
      </c>
      <c r="D150" s="25" t="s">
        <v>35</v>
      </c>
      <c r="E150" s="25"/>
      <c r="F150" s="35"/>
      <c r="G150" s="36"/>
      <c r="H150" s="37"/>
      <c r="I150" s="4"/>
      <c r="J150" s="4"/>
    </row>
    <row r="151" spans="1:10" x14ac:dyDescent="0.25">
      <c r="A151" s="1">
        <f>LEN(B151)</f>
        <v>0</v>
      </c>
      <c r="B151" s="18"/>
      <c r="C151" s="5" t="s">
        <v>112</v>
      </c>
      <c r="D151" s="2" t="s">
        <v>35</v>
      </c>
      <c r="E151" s="2"/>
      <c r="F151" s="35"/>
      <c r="G151" s="36"/>
      <c r="H151" s="37"/>
      <c r="I151" s="4"/>
      <c r="J151" s="4"/>
    </row>
    <row r="152" spans="1:10" x14ac:dyDescent="0.25">
      <c r="A152" s="1">
        <f t="shared" si="16"/>
        <v>0</v>
      </c>
      <c r="B152" s="18"/>
      <c r="C152" s="5" t="s">
        <v>172</v>
      </c>
      <c r="D152" s="2" t="s">
        <v>35</v>
      </c>
      <c r="E152" s="2"/>
      <c r="F152" s="35"/>
      <c r="G152" s="36"/>
      <c r="H152" s="37"/>
      <c r="I152" s="4"/>
      <c r="J152" s="4"/>
    </row>
    <row r="153" spans="1:10" x14ac:dyDescent="0.25">
      <c r="A153" s="1">
        <f t="shared" ref="A153:A154" si="29">LEN(B153)</f>
        <v>0</v>
      </c>
      <c r="B153" s="18"/>
      <c r="C153" s="81" t="s">
        <v>173</v>
      </c>
      <c r="D153" s="2" t="s">
        <v>66</v>
      </c>
      <c r="E153" s="82"/>
      <c r="F153" s="2"/>
      <c r="G153" s="54"/>
      <c r="H153" s="55"/>
      <c r="I153" s="4"/>
      <c r="J153" s="4"/>
    </row>
    <row r="154" spans="1:10" x14ac:dyDescent="0.25">
      <c r="A154" s="1">
        <f t="shared" si="29"/>
        <v>0</v>
      </c>
      <c r="B154" s="18"/>
      <c r="C154" s="81" t="s">
        <v>113</v>
      </c>
      <c r="D154" s="2" t="s">
        <v>35</v>
      </c>
      <c r="E154" s="82"/>
      <c r="F154" s="2"/>
      <c r="G154" s="54"/>
      <c r="H154" s="55"/>
      <c r="I154" s="4"/>
      <c r="J154" s="4"/>
    </row>
    <row r="155" spans="1:10" x14ac:dyDescent="0.25">
      <c r="A155" s="1">
        <f t="shared" ref="A155" si="30">LEN(B155)</f>
        <v>0</v>
      </c>
      <c r="B155" s="18"/>
      <c r="C155" s="38" t="str">
        <f>CONCATENATE("TOTAL ",B144," ",C144)</f>
        <v xml:space="preserve">TOTAL 5.12 Alimentations diverses </v>
      </c>
      <c r="D155" s="74"/>
      <c r="E155" s="2"/>
      <c r="F155" s="35"/>
      <c r="G155" s="36"/>
      <c r="H155" s="37"/>
      <c r="I155" s="4"/>
      <c r="J155" s="41">
        <f>SUM(J145:J152)</f>
        <v>0</v>
      </c>
    </row>
    <row r="156" spans="1:10" x14ac:dyDescent="0.25">
      <c r="A156" s="1">
        <f>LEN(B156)</f>
        <v>0</v>
      </c>
      <c r="B156" s="18"/>
      <c r="C156" s="5"/>
      <c r="D156" s="74"/>
      <c r="E156" s="2"/>
      <c r="F156" s="35"/>
      <c r="G156" s="35"/>
      <c r="H156" s="35"/>
      <c r="I156" s="4"/>
      <c r="J156" s="4"/>
    </row>
    <row r="157" spans="1:10" ht="15" x14ac:dyDescent="0.25">
      <c r="A157" s="34">
        <f>LEN(B157)</f>
        <v>3</v>
      </c>
      <c r="B157" s="84" t="s">
        <v>45</v>
      </c>
      <c r="C157" s="31" t="str">
        <f>CONCATENATE("TOTAL ",B38," ",C38)</f>
        <v>TOTAL 5. COURANTS FORTS</v>
      </c>
      <c r="D157" s="76"/>
      <c r="E157" s="32"/>
      <c r="F157" s="32"/>
      <c r="G157" s="32"/>
      <c r="H157" s="32"/>
      <c r="I157" s="33"/>
      <c r="J157" s="42">
        <f>J155+J142+J133+J124+J118+J111+J94+J78+J74+J53+J53+J46</f>
        <v>0</v>
      </c>
    </row>
    <row r="158" spans="1:10" x14ac:dyDescent="0.25">
      <c r="A158" s="1">
        <f>LEN(B158)</f>
        <v>0</v>
      </c>
      <c r="B158" s="18"/>
      <c r="C158" s="5"/>
      <c r="D158" s="74"/>
      <c r="E158" s="2"/>
      <c r="F158" s="35"/>
      <c r="G158" s="35"/>
      <c r="H158" s="35"/>
      <c r="I158" s="4"/>
      <c r="J158" s="4"/>
    </row>
    <row r="159" spans="1:10" x14ac:dyDescent="0.25">
      <c r="A159" s="1">
        <f t="shared" si="16"/>
        <v>2</v>
      </c>
      <c r="B159" s="18" t="s">
        <v>23</v>
      </c>
      <c r="C159" s="5" t="s">
        <v>174</v>
      </c>
      <c r="D159" s="74"/>
      <c r="E159" s="2"/>
      <c r="F159" s="35"/>
      <c r="G159" s="35"/>
      <c r="H159" s="35"/>
      <c r="I159" s="4"/>
      <c r="J159" s="4"/>
    </row>
    <row r="160" spans="1:10" x14ac:dyDescent="0.25">
      <c r="A160" s="1">
        <f>LEN(B160)</f>
        <v>0</v>
      </c>
      <c r="B160" s="18"/>
      <c r="C160" s="5"/>
      <c r="D160" s="74"/>
      <c r="E160" s="2"/>
      <c r="F160" s="35"/>
      <c r="G160" s="35"/>
      <c r="H160" s="35"/>
      <c r="I160" s="4"/>
      <c r="J160" s="4"/>
    </row>
    <row r="161" spans="1:10" x14ac:dyDescent="0.25">
      <c r="A161" s="1">
        <f t="shared" ref="A161" si="31">LEN(B161)</f>
        <v>3</v>
      </c>
      <c r="B161" s="18" t="s">
        <v>195</v>
      </c>
      <c r="C161" s="5" t="s">
        <v>175</v>
      </c>
      <c r="D161" s="74"/>
      <c r="E161" s="82"/>
      <c r="F161" s="2"/>
      <c r="G161" s="2"/>
      <c r="H161" s="2"/>
      <c r="I161" s="4"/>
      <c r="J161" s="4"/>
    </row>
    <row r="162" spans="1:10" x14ac:dyDescent="0.25">
      <c r="A162" s="1">
        <f t="shared" si="16"/>
        <v>0</v>
      </c>
      <c r="B162" s="18"/>
      <c r="C162" s="5" t="s">
        <v>176</v>
      </c>
      <c r="D162" s="2" t="s">
        <v>35</v>
      </c>
      <c r="E162" s="2"/>
      <c r="F162" s="35"/>
      <c r="G162" s="36"/>
      <c r="H162" s="37"/>
      <c r="I162" s="4"/>
      <c r="J162" s="4"/>
    </row>
    <row r="163" spans="1:10" x14ac:dyDescent="0.25">
      <c r="A163" s="1">
        <f>LEN(B163)</f>
        <v>0</v>
      </c>
      <c r="B163" s="18"/>
      <c r="C163" s="5" t="s">
        <v>54</v>
      </c>
      <c r="D163" s="2" t="s">
        <v>35</v>
      </c>
      <c r="E163" s="2"/>
      <c r="F163" s="35"/>
      <c r="G163" s="36"/>
      <c r="H163" s="37"/>
      <c r="I163" s="4"/>
      <c r="J163" s="4"/>
    </row>
    <row r="164" spans="1:10" x14ac:dyDescent="0.25">
      <c r="A164" s="1">
        <f t="shared" si="16"/>
        <v>0</v>
      </c>
      <c r="B164" s="18"/>
      <c r="C164" s="5" t="s">
        <v>55</v>
      </c>
      <c r="D164" s="2" t="s">
        <v>35</v>
      </c>
      <c r="E164" s="2"/>
      <c r="F164" s="35"/>
      <c r="G164" s="36"/>
      <c r="H164" s="37"/>
      <c r="I164" s="4"/>
      <c r="J164" s="4"/>
    </row>
    <row r="165" spans="1:10" x14ac:dyDescent="0.25">
      <c r="A165" s="1">
        <f>LEN(B165)</f>
        <v>0</v>
      </c>
      <c r="B165" s="18"/>
      <c r="C165" s="5" t="s">
        <v>27</v>
      </c>
      <c r="D165" s="2" t="s">
        <v>34</v>
      </c>
      <c r="E165" s="2"/>
      <c r="F165" s="35"/>
      <c r="G165" s="36"/>
      <c r="H165" s="37"/>
      <c r="I165" s="4"/>
      <c r="J165" s="4"/>
    </row>
    <row r="166" spans="1:10" x14ac:dyDescent="0.25">
      <c r="A166" s="1">
        <f t="shared" si="16"/>
        <v>0</v>
      </c>
      <c r="B166" s="18"/>
      <c r="C166" s="5" t="s">
        <v>60</v>
      </c>
      <c r="D166" s="2" t="s">
        <v>66</v>
      </c>
      <c r="E166" s="2"/>
      <c r="F166" s="35"/>
      <c r="G166" s="36"/>
      <c r="H166" s="37"/>
      <c r="I166" s="4"/>
      <c r="J166" s="4"/>
    </row>
    <row r="167" spans="1:10" x14ac:dyDescent="0.25">
      <c r="A167" s="1">
        <f>LEN(B167)</f>
        <v>0</v>
      </c>
      <c r="B167" s="18"/>
      <c r="C167" s="5" t="s">
        <v>56</v>
      </c>
      <c r="D167" s="2" t="s">
        <v>66</v>
      </c>
      <c r="E167" s="2"/>
      <c r="F167" s="35"/>
      <c r="G167" s="36"/>
      <c r="H167" s="35"/>
      <c r="I167" s="4"/>
      <c r="J167" s="4"/>
    </row>
    <row r="168" spans="1:10" x14ac:dyDescent="0.25">
      <c r="A168" s="1">
        <f t="shared" ref="A168" si="32">LEN(B168)</f>
        <v>0</v>
      </c>
      <c r="B168" s="18"/>
      <c r="C168" s="38" t="str">
        <f>CONCATENATE("TOTAL ",B161," ",C161)</f>
        <v xml:space="preserve">TOTAL 6.1 Informatique </v>
      </c>
      <c r="D168" s="74"/>
      <c r="E168" s="2"/>
      <c r="F168" s="35"/>
      <c r="G168" s="36"/>
      <c r="H168" s="37"/>
      <c r="I168" s="4"/>
      <c r="J168" s="41">
        <f>SUM(J158:J165)</f>
        <v>0</v>
      </c>
    </row>
    <row r="169" spans="1:10" x14ac:dyDescent="0.25">
      <c r="A169" s="1">
        <f t="shared" ref="A169:A190" si="33">LEN(B169)</f>
        <v>0</v>
      </c>
      <c r="B169" s="18"/>
      <c r="C169" s="81"/>
      <c r="D169" s="74"/>
      <c r="E169" s="82"/>
      <c r="F169" s="2"/>
      <c r="G169" s="54"/>
      <c r="H169" s="2"/>
      <c r="I169" s="4"/>
      <c r="J169" s="4"/>
    </row>
    <row r="170" spans="1:10" x14ac:dyDescent="0.25">
      <c r="A170" s="1">
        <f t="shared" si="33"/>
        <v>3</v>
      </c>
      <c r="B170" s="18" t="s">
        <v>196</v>
      </c>
      <c r="C170" s="5" t="s">
        <v>177</v>
      </c>
      <c r="D170" s="74"/>
      <c r="E170" s="82"/>
      <c r="F170" s="2"/>
      <c r="G170" s="2"/>
      <c r="H170" s="2"/>
      <c r="I170" s="4"/>
      <c r="J170" s="4"/>
    </row>
    <row r="171" spans="1:10" x14ac:dyDescent="0.25">
      <c r="A171" s="1">
        <f t="shared" si="33"/>
        <v>0</v>
      </c>
      <c r="B171" s="18"/>
      <c r="C171" s="81" t="s">
        <v>180</v>
      </c>
      <c r="D171" s="2" t="s">
        <v>66</v>
      </c>
      <c r="E171" s="82"/>
      <c r="F171" s="2"/>
      <c r="G171" s="54"/>
      <c r="H171" s="2"/>
      <c r="I171" s="4"/>
      <c r="J171" s="4"/>
    </row>
    <row r="172" spans="1:10" x14ac:dyDescent="0.25">
      <c r="A172" s="1">
        <f t="shared" si="33"/>
        <v>0</v>
      </c>
      <c r="B172" s="18"/>
      <c r="C172" s="81" t="s">
        <v>178</v>
      </c>
      <c r="D172" s="2" t="s">
        <v>35</v>
      </c>
      <c r="E172" s="82"/>
      <c r="F172" s="2"/>
      <c r="G172" s="54"/>
      <c r="H172" s="2"/>
      <c r="I172" s="4"/>
      <c r="J172" s="4"/>
    </row>
    <row r="173" spans="1:10" x14ac:dyDescent="0.25">
      <c r="A173" s="1">
        <f t="shared" si="33"/>
        <v>0</v>
      </c>
      <c r="B173" s="18"/>
      <c r="C173" s="81" t="s">
        <v>179</v>
      </c>
      <c r="D173" s="2" t="s">
        <v>35</v>
      </c>
      <c r="E173" s="82"/>
      <c r="F173" s="2"/>
      <c r="G173" s="54"/>
      <c r="H173" s="2"/>
      <c r="I173" s="4"/>
      <c r="J173" s="4"/>
    </row>
    <row r="174" spans="1:10" x14ac:dyDescent="0.25">
      <c r="A174" s="1">
        <f t="shared" si="33"/>
        <v>0</v>
      </c>
      <c r="B174" s="18"/>
      <c r="C174" s="81" t="s">
        <v>181</v>
      </c>
      <c r="D174" s="2" t="s">
        <v>35</v>
      </c>
      <c r="E174" s="82"/>
      <c r="F174" s="2"/>
      <c r="G174" s="54"/>
      <c r="H174" s="2"/>
      <c r="I174" s="4"/>
      <c r="J174" s="4"/>
    </row>
    <row r="175" spans="1:10" x14ac:dyDescent="0.25">
      <c r="A175" s="1">
        <f t="shared" si="33"/>
        <v>0</v>
      </c>
      <c r="B175" s="18"/>
      <c r="C175" s="81" t="s">
        <v>182</v>
      </c>
      <c r="D175" s="2" t="s">
        <v>35</v>
      </c>
      <c r="E175" s="82"/>
      <c r="F175" s="2"/>
      <c r="G175" s="54"/>
      <c r="H175" s="2"/>
      <c r="I175" s="4"/>
      <c r="J175" s="4"/>
    </row>
    <row r="176" spans="1:10" x14ac:dyDescent="0.25">
      <c r="A176" s="1">
        <f t="shared" si="33"/>
        <v>0</v>
      </c>
      <c r="B176" s="18"/>
      <c r="C176" s="81" t="s">
        <v>183</v>
      </c>
      <c r="D176" s="2" t="s">
        <v>35</v>
      </c>
      <c r="E176" s="82"/>
      <c r="F176" s="2"/>
      <c r="G176" s="54"/>
      <c r="H176" s="2"/>
      <c r="I176" s="4"/>
      <c r="J176" s="4"/>
    </row>
    <row r="177" spans="1:10" x14ac:dyDescent="0.25">
      <c r="A177" s="1">
        <f t="shared" si="33"/>
        <v>0</v>
      </c>
      <c r="B177" s="18"/>
      <c r="C177" s="81" t="s">
        <v>184</v>
      </c>
      <c r="D177" s="2" t="s">
        <v>66</v>
      </c>
      <c r="E177" s="82"/>
      <c r="F177" s="2"/>
      <c r="G177" s="54"/>
      <c r="H177" s="2"/>
      <c r="I177" s="4"/>
      <c r="J177" s="4"/>
    </row>
    <row r="178" spans="1:10" x14ac:dyDescent="0.25">
      <c r="A178" s="1">
        <f t="shared" si="33"/>
        <v>0</v>
      </c>
      <c r="B178" s="18"/>
      <c r="C178" s="81" t="s">
        <v>185</v>
      </c>
      <c r="D178" s="2" t="s">
        <v>35</v>
      </c>
      <c r="E178" s="82"/>
      <c r="F178" s="2"/>
      <c r="G178" s="54"/>
      <c r="H178" s="2"/>
      <c r="I178" s="4"/>
      <c r="J178" s="4"/>
    </row>
    <row r="179" spans="1:10" x14ac:dyDescent="0.25">
      <c r="A179" s="1">
        <f t="shared" si="33"/>
        <v>0</v>
      </c>
      <c r="B179" s="56"/>
      <c r="C179" s="135" t="str">
        <f>CONCATENATE("TOTAL ",B170," ",C170)</f>
        <v>TOTAL 6.2 Contrôle d'accès</v>
      </c>
      <c r="D179" s="58"/>
      <c r="E179" s="58"/>
      <c r="F179" s="59"/>
      <c r="G179" s="136"/>
      <c r="H179" s="137"/>
      <c r="I179" s="60"/>
      <c r="J179" s="138">
        <f>SUM(J169:J176)</f>
        <v>0</v>
      </c>
    </row>
    <row r="180" spans="1:10" x14ac:dyDescent="0.25">
      <c r="A180" s="1">
        <f t="shared" si="33"/>
        <v>0</v>
      </c>
      <c r="B180" s="18"/>
      <c r="C180" s="81"/>
      <c r="D180" s="2"/>
      <c r="E180" s="82"/>
      <c r="F180" s="2"/>
      <c r="G180" s="54"/>
      <c r="H180" s="2"/>
      <c r="I180" s="4"/>
      <c r="J180" s="4"/>
    </row>
    <row r="181" spans="1:10" x14ac:dyDescent="0.25">
      <c r="A181" s="1">
        <f t="shared" si="33"/>
        <v>3</v>
      </c>
      <c r="B181" s="18" t="s">
        <v>197</v>
      </c>
      <c r="C181" s="5" t="s">
        <v>186</v>
      </c>
      <c r="D181" s="2"/>
      <c r="E181" s="82"/>
      <c r="F181" s="2"/>
      <c r="G181" s="54"/>
      <c r="H181" s="2"/>
      <c r="I181" s="4"/>
      <c r="J181" s="4"/>
    </row>
    <row r="182" spans="1:10" x14ac:dyDescent="0.25">
      <c r="A182" s="1">
        <f t="shared" si="33"/>
        <v>0</v>
      </c>
      <c r="B182" s="18"/>
      <c r="C182" s="81" t="s">
        <v>187</v>
      </c>
      <c r="D182" s="2" t="s">
        <v>35</v>
      </c>
      <c r="E182" s="82"/>
      <c r="F182" s="2"/>
      <c r="G182" s="54"/>
      <c r="H182" s="2"/>
      <c r="I182" s="4"/>
      <c r="J182" s="4"/>
    </row>
    <row r="183" spans="1:10" x14ac:dyDescent="0.25">
      <c r="A183" s="1">
        <f t="shared" si="33"/>
        <v>0</v>
      </c>
      <c r="B183" s="18"/>
      <c r="C183" s="81" t="s">
        <v>188</v>
      </c>
      <c r="D183" s="2" t="s">
        <v>35</v>
      </c>
      <c r="E183" s="82"/>
      <c r="F183" s="2"/>
      <c r="G183" s="54"/>
      <c r="H183" s="2"/>
      <c r="I183" s="4"/>
      <c r="J183" s="4"/>
    </row>
    <row r="184" spans="1:10" x14ac:dyDescent="0.25">
      <c r="A184" s="1">
        <f t="shared" si="33"/>
        <v>0</v>
      </c>
      <c r="B184" s="18"/>
      <c r="C184" s="81" t="s">
        <v>189</v>
      </c>
      <c r="D184" s="2" t="s">
        <v>35</v>
      </c>
      <c r="E184" s="82"/>
      <c r="F184" s="2"/>
      <c r="G184" s="54"/>
      <c r="H184" s="2"/>
      <c r="I184" s="4"/>
      <c r="J184" s="4"/>
    </row>
    <row r="185" spans="1:10" x14ac:dyDescent="0.25">
      <c r="A185" s="1">
        <f t="shared" si="33"/>
        <v>0</v>
      </c>
      <c r="B185" s="18"/>
      <c r="C185" s="81" t="s">
        <v>190</v>
      </c>
      <c r="D185" s="2" t="s">
        <v>66</v>
      </c>
      <c r="E185" s="82"/>
      <c r="F185" s="2"/>
      <c r="G185" s="54"/>
      <c r="H185" s="2"/>
      <c r="I185" s="4"/>
      <c r="J185" s="4"/>
    </row>
    <row r="186" spans="1:10" x14ac:dyDescent="0.25">
      <c r="A186" s="1">
        <f t="shared" si="33"/>
        <v>0</v>
      </c>
      <c r="B186" s="18"/>
      <c r="C186" s="81" t="s">
        <v>191</v>
      </c>
      <c r="D186" s="2" t="s">
        <v>66</v>
      </c>
      <c r="E186" s="82"/>
      <c r="F186" s="2"/>
      <c r="G186" s="54"/>
      <c r="H186" s="2"/>
      <c r="I186" s="4"/>
      <c r="J186" s="4"/>
    </row>
    <row r="187" spans="1:10" x14ac:dyDescent="0.25">
      <c r="A187" s="1">
        <f t="shared" si="33"/>
        <v>0</v>
      </c>
      <c r="B187" s="18"/>
      <c r="C187" s="81" t="s">
        <v>192</v>
      </c>
      <c r="D187" s="2" t="s">
        <v>66</v>
      </c>
      <c r="E187" s="82"/>
      <c r="F187" s="2"/>
      <c r="G187" s="54"/>
      <c r="H187" s="2"/>
      <c r="I187" s="4"/>
      <c r="J187" s="4"/>
    </row>
    <row r="188" spans="1:10" x14ac:dyDescent="0.25">
      <c r="A188" s="1">
        <f t="shared" si="33"/>
        <v>0</v>
      </c>
      <c r="B188" s="18"/>
      <c r="C188" s="81" t="s">
        <v>193</v>
      </c>
      <c r="D188" s="2" t="s">
        <v>66</v>
      </c>
      <c r="E188" s="82"/>
      <c r="F188" s="2"/>
      <c r="G188" s="54"/>
      <c r="H188" s="2"/>
      <c r="I188" s="4"/>
      <c r="J188" s="4"/>
    </row>
    <row r="189" spans="1:10" x14ac:dyDescent="0.25">
      <c r="A189" s="1">
        <f t="shared" si="33"/>
        <v>0</v>
      </c>
      <c r="B189" s="18"/>
      <c r="C189" s="81" t="s">
        <v>194</v>
      </c>
      <c r="D189" s="2" t="s">
        <v>35</v>
      </c>
      <c r="E189" s="82"/>
      <c r="F189" s="2"/>
      <c r="G189" s="54"/>
      <c r="H189" s="2"/>
      <c r="I189" s="4"/>
      <c r="J189" s="4"/>
    </row>
    <row r="190" spans="1:10" x14ac:dyDescent="0.25">
      <c r="A190" s="1">
        <f t="shared" si="33"/>
        <v>0</v>
      </c>
      <c r="B190" s="18"/>
      <c r="C190" s="38" t="str">
        <f>CONCATENATE("TOTAL ",B181," ",C181)</f>
        <v xml:space="preserve">TOTAL 6.3 Description des ouvrages SSI </v>
      </c>
      <c r="D190" s="2"/>
      <c r="E190" s="2"/>
      <c r="F190" s="35"/>
      <c r="G190" s="36"/>
      <c r="H190" s="37"/>
      <c r="I190" s="4"/>
      <c r="J190" s="41">
        <f>SUM(J180:J187)</f>
        <v>0</v>
      </c>
    </row>
    <row r="191" spans="1:10" x14ac:dyDescent="0.25">
      <c r="A191" s="1">
        <f>LEN(B191)</f>
        <v>0</v>
      </c>
      <c r="B191" s="18"/>
      <c r="C191" s="5"/>
      <c r="D191" s="74"/>
      <c r="E191" s="2"/>
      <c r="F191" s="35"/>
      <c r="G191" s="35"/>
      <c r="H191" s="35"/>
      <c r="I191" s="4"/>
      <c r="J191" s="4"/>
    </row>
    <row r="192" spans="1:10" ht="15" x14ac:dyDescent="0.25">
      <c r="A192" s="34">
        <f>LEN(B192)</f>
        <v>3</v>
      </c>
      <c r="B192" s="85" t="s">
        <v>46</v>
      </c>
      <c r="C192" s="86" t="str">
        <f>CONCATENATE("TOTAL ",B159," ",C159)</f>
        <v xml:space="preserve">TOTAL 6. COURANTS FAIBLES </v>
      </c>
      <c r="D192" s="87"/>
      <c r="E192" s="88"/>
      <c r="F192" s="88"/>
      <c r="G192" s="88"/>
      <c r="H192" s="88"/>
      <c r="I192" s="89"/>
      <c r="J192" s="90">
        <f>SUBTOTAL(109,J162:J191)</f>
        <v>0</v>
      </c>
    </row>
    <row r="193" spans="1:10" x14ac:dyDescent="0.25">
      <c r="A193" s="1">
        <f>LEN(B193)</f>
        <v>0</v>
      </c>
      <c r="B193" s="18"/>
      <c r="C193" s="5"/>
      <c r="D193" s="74"/>
      <c r="E193" s="2"/>
      <c r="F193" s="35"/>
      <c r="G193" s="35"/>
      <c r="H193" s="35"/>
      <c r="I193" s="4"/>
      <c r="J193" s="4"/>
    </row>
    <row r="194" spans="1:10" x14ac:dyDescent="0.25">
      <c r="A194" s="34">
        <f t="shared" ref="A194" si="34">LEN(B194)</f>
        <v>0</v>
      </c>
      <c r="B194" s="18"/>
      <c r="C194" s="81"/>
      <c r="D194" s="74"/>
      <c r="E194" s="82"/>
      <c r="F194" s="2"/>
      <c r="G194" s="2"/>
      <c r="H194" s="2"/>
      <c r="I194" s="4"/>
      <c r="J194" s="4"/>
    </row>
    <row r="195" spans="1:10" ht="15" x14ac:dyDescent="0.25">
      <c r="A195" s="34">
        <f t="shared" ref="A195:A197" si="35">LEN(B195)</f>
        <v>3</v>
      </c>
      <c r="B195" s="85" t="s">
        <v>47</v>
      </c>
      <c r="C195" s="86" t="s">
        <v>9</v>
      </c>
      <c r="D195" s="87"/>
      <c r="E195" s="88"/>
      <c r="F195" s="88"/>
      <c r="G195" s="88"/>
      <c r="H195" s="88"/>
      <c r="I195" s="89"/>
      <c r="J195" s="90"/>
    </row>
    <row r="196" spans="1:10" x14ac:dyDescent="0.25">
      <c r="A196" s="1">
        <f>LEN(B196)</f>
        <v>0</v>
      </c>
      <c r="B196" s="18"/>
      <c r="C196" s="5"/>
      <c r="D196" s="74"/>
      <c r="E196" s="2"/>
      <c r="F196" s="35"/>
      <c r="G196" s="35"/>
      <c r="H196" s="35"/>
      <c r="I196" s="4"/>
      <c r="J196" s="4"/>
    </row>
    <row r="197" spans="1:10" x14ac:dyDescent="0.25">
      <c r="A197" s="1">
        <f t="shared" si="35"/>
        <v>0</v>
      </c>
      <c r="B197" s="18"/>
      <c r="C197" s="5" t="s">
        <v>114</v>
      </c>
      <c r="D197" s="74" t="s">
        <v>66</v>
      </c>
      <c r="E197" s="2"/>
      <c r="F197" s="35"/>
      <c r="G197" s="36"/>
      <c r="H197" s="37"/>
      <c r="I197" s="4"/>
      <c r="J197" s="4"/>
    </row>
    <row r="198" spans="1:10" x14ac:dyDescent="0.25">
      <c r="A198" s="1">
        <f>LEN(B198)</f>
        <v>0</v>
      </c>
      <c r="B198" s="18"/>
      <c r="C198" s="5" t="s">
        <v>115</v>
      </c>
      <c r="D198" s="74" t="s">
        <v>66</v>
      </c>
      <c r="E198" s="2"/>
      <c r="F198" s="35"/>
      <c r="G198" s="35"/>
      <c r="H198" s="35"/>
      <c r="I198" s="4"/>
      <c r="J198" s="4"/>
    </row>
    <row r="199" spans="1:10" x14ac:dyDescent="0.25">
      <c r="A199" s="1">
        <f>LEN(B199)</f>
        <v>0</v>
      </c>
      <c r="B199" s="18"/>
      <c r="C199" s="5"/>
      <c r="D199" s="74"/>
      <c r="E199" s="2"/>
      <c r="F199" s="35"/>
      <c r="G199" s="35"/>
      <c r="H199" s="35"/>
      <c r="I199" s="4"/>
      <c r="J199" s="4"/>
    </row>
    <row r="200" spans="1:10" ht="15" x14ac:dyDescent="0.25">
      <c r="A200" s="34">
        <f>LEN(B200)</f>
        <v>4</v>
      </c>
      <c r="B200" s="30" t="s">
        <v>116</v>
      </c>
      <c r="C200" s="31" t="str">
        <f>CONCATENATE("TOTAL ",B195," ",C195)</f>
        <v>TOTAL T7. TRAVAUX FIN DE CHANTIER</v>
      </c>
      <c r="D200" s="76"/>
      <c r="E200" s="32"/>
      <c r="F200" s="32"/>
      <c r="G200" s="32"/>
      <c r="H200" s="32"/>
      <c r="I200" s="33"/>
      <c r="J200" s="42">
        <f>SUBTOTAL(109,J196:J199)</f>
        <v>0</v>
      </c>
    </row>
    <row r="201" spans="1:10" x14ac:dyDescent="0.25">
      <c r="A201" s="1">
        <f t="shared" ref="A201:A210" si="36">LEN(B201)</f>
        <v>0</v>
      </c>
      <c r="B201" s="18"/>
      <c r="C201" s="5"/>
      <c r="D201" s="74"/>
      <c r="E201" s="2"/>
      <c r="F201" s="35"/>
      <c r="G201" s="35"/>
      <c r="H201" s="35"/>
      <c r="I201" s="4"/>
      <c r="J201" s="4"/>
    </row>
    <row r="202" spans="1:10" x14ac:dyDescent="0.25">
      <c r="A202" s="28">
        <f t="shared" si="36"/>
        <v>0</v>
      </c>
      <c r="B202" s="22"/>
      <c r="C202" s="29" t="s">
        <v>117</v>
      </c>
      <c r="D202" s="80"/>
      <c r="E202" s="23"/>
      <c r="F202" s="23"/>
      <c r="G202" s="23"/>
      <c r="H202" s="23"/>
      <c r="I202" s="24"/>
      <c r="J202" s="43">
        <f>J200+J192+J157+J35+J21+J10</f>
        <v>0</v>
      </c>
    </row>
    <row r="203" spans="1:10" x14ac:dyDescent="0.25">
      <c r="A203" s="128">
        <f t="shared" ref="A203:A209" si="37">LEN(B203)</f>
        <v>0</v>
      </c>
      <c r="B203" s="18"/>
      <c r="C203" s="81"/>
      <c r="D203" s="74"/>
      <c r="E203" s="82"/>
      <c r="F203" s="2"/>
      <c r="G203" s="2"/>
      <c r="H203" s="2"/>
      <c r="I203" s="4"/>
      <c r="J203" s="4"/>
    </row>
    <row r="204" spans="1:10" x14ac:dyDescent="0.25">
      <c r="A204" s="128">
        <f t="shared" si="37"/>
        <v>2</v>
      </c>
      <c r="B204" s="18" t="s">
        <v>223</v>
      </c>
      <c r="C204" s="81" t="s">
        <v>224</v>
      </c>
      <c r="D204" s="74"/>
      <c r="E204" s="82"/>
      <c r="F204" s="2"/>
      <c r="G204" s="2"/>
      <c r="H204" s="2"/>
      <c r="I204" s="4"/>
      <c r="J204" s="4"/>
    </row>
    <row r="205" spans="1:10" x14ac:dyDescent="0.25">
      <c r="A205" s="128">
        <f t="shared" si="37"/>
        <v>0</v>
      </c>
      <c r="B205" s="18"/>
      <c r="C205" s="81" t="s">
        <v>225</v>
      </c>
      <c r="D205" s="74" t="s">
        <v>34</v>
      </c>
      <c r="E205" s="82"/>
      <c r="F205" s="2"/>
      <c r="G205" s="2"/>
      <c r="H205" s="2"/>
      <c r="I205" s="4"/>
      <c r="J205" s="4"/>
    </row>
    <row r="206" spans="1:10" x14ac:dyDescent="0.25">
      <c r="A206" s="128">
        <f t="shared" si="37"/>
        <v>0</v>
      </c>
      <c r="B206" s="18"/>
      <c r="C206" s="81" t="s">
        <v>226</v>
      </c>
      <c r="D206" s="74" t="s">
        <v>35</v>
      </c>
      <c r="E206" s="82"/>
      <c r="F206" s="2"/>
      <c r="G206" s="2"/>
      <c r="H206" s="2"/>
      <c r="I206" s="4"/>
      <c r="J206" s="4"/>
    </row>
    <row r="207" spans="1:10" x14ac:dyDescent="0.25">
      <c r="A207" s="128">
        <f t="shared" si="37"/>
        <v>0</v>
      </c>
      <c r="B207" s="18"/>
      <c r="C207" s="81"/>
      <c r="D207" s="74"/>
      <c r="E207" s="82"/>
      <c r="F207" s="2"/>
      <c r="G207" s="2"/>
      <c r="H207" s="2"/>
      <c r="I207" s="4"/>
      <c r="J207" s="4"/>
    </row>
    <row r="208" spans="1:10" ht="15" x14ac:dyDescent="0.25">
      <c r="A208" s="34">
        <f>LEN(B208)</f>
        <v>4</v>
      </c>
      <c r="B208" s="30" t="s">
        <v>116</v>
      </c>
      <c r="C208" s="31" t="str">
        <f>CONCATENATE("TOTAL ",B204," ",C204)</f>
        <v>TOTAL 8. PSE 02 - STORES EXTERIEURS</v>
      </c>
      <c r="D208" s="76"/>
      <c r="E208" s="32"/>
      <c r="F208" s="32"/>
      <c r="G208" s="32"/>
      <c r="H208" s="32"/>
      <c r="I208" s="33"/>
      <c r="J208" s="42">
        <f>SUBTOTAL(109,J204:J207)</f>
        <v>0</v>
      </c>
    </row>
    <row r="209" spans="1:10" x14ac:dyDescent="0.25">
      <c r="A209" s="128">
        <f t="shared" si="37"/>
        <v>0</v>
      </c>
      <c r="B209" s="18"/>
      <c r="C209" s="81"/>
      <c r="D209" s="74"/>
      <c r="E209" s="82"/>
      <c r="F209" s="2"/>
      <c r="G209" s="2"/>
      <c r="H209" s="2"/>
      <c r="I209" s="4"/>
      <c r="J209" s="4"/>
    </row>
    <row r="210" spans="1:10" x14ac:dyDescent="0.25">
      <c r="A210" s="61">
        <f t="shared" si="36"/>
        <v>0</v>
      </c>
      <c r="B210" s="56"/>
      <c r="C210" s="57"/>
      <c r="D210" s="78"/>
      <c r="E210" s="58"/>
      <c r="F210" s="59"/>
      <c r="G210" s="59"/>
      <c r="H210" s="59"/>
      <c r="I210" s="60"/>
      <c r="J210" s="60"/>
    </row>
  </sheetData>
  <phoneticPr fontId="14" type="noConversion"/>
  <conditionalFormatting sqref="A2:J210">
    <cfRule type="expression" dxfId="2" priority="122">
      <formula>$A2=4</formula>
    </cfRule>
    <cfRule type="expression" dxfId="1" priority="123">
      <formula>$A2=3</formula>
    </cfRule>
    <cfRule type="expression" dxfId="0" priority="124">
      <formula>$A2=2</formula>
    </cfRule>
  </conditionalFormatting>
  <printOptions horizontalCentered="1"/>
  <pageMargins left="0.59055118110236227" right="0.39370078740157483" top="0.98425196850393704" bottom="0.59055118110236227" header="0.19685039370078741" footer="0.19685039370078741"/>
  <pageSetup paperSize="9" scale="91" fitToHeight="0" orientation="portrait" r:id="rId1"/>
  <headerFooter>
    <oddHeader>&amp;L&amp;G&amp;C&amp;"-,Gras italique"&amp;9PROJET FUSION&amp;R&amp;9Phase : DCE
Date : Janvier 2026</oddHeader>
    <oddFooter>&amp;L&amp;"-,Gras"&amp;9LOT N°04 - ELECTRICITE CFO-CFA&amp;R&amp;9Page &amp;P / &amp;N</oddFooter>
  </headerFooter>
  <rowBreaks count="1" manualBreakCount="1">
    <brk id="179" max="16383" man="1"/>
  </row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013E6-6C0B-4F9D-B8EA-503AABCC6302}">
  <dimension ref="A1:F33"/>
  <sheetViews>
    <sheetView tabSelected="1" view="pageBreakPreview" topLeftCell="A16" zoomScaleNormal="100" zoomScaleSheetLayoutView="100" workbookViewId="0">
      <selection activeCell="C46" sqref="C46"/>
    </sheetView>
  </sheetViews>
  <sheetFormatPr baseColWidth="10" defaultColWidth="11.5703125" defaultRowHeight="15" x14ac:dyDescent="0.25"/>
  <cols>
    <col min="1" max="1" width="6" style="7" customWidth="1"/>
    <col min="2" max="2" width="45.28515625" style="7" customWidth="1"/>
    <col min="3" max="3" width="28.85546875" style="7" customWidth="1"/>
    <col min="4" max="4" width="12.7109375" style="7" customWidth="1"/>
    <col min="5" max="5" width="13.28515625" style="7" bestFit="1" customWidth="1"/>
    <col min="6" max="16384" width="11.5703125" style="7"/>
  </cols>
  <sheetData>
    <row r="1" spans="1:6" x14ac:dyDescent="0.25">
      <c r="A1" s="126" t="s">
        <v>10</v>
      </c>
      <c r="B1" s="126"/>
      <c r="C1" s="126"/>
      <c r="D1" s="126"/>
    </row>
    <row r="2" spans="1:6" x14ac:dyDescent="0.25">
      <c r="A2" s="126"/>
      <c r="B2" s="126"/>
      <c r="C2" s="126"/>
      <c r="D2" s="126"/>
    </row>
    <row r="3" spans="1:6" x14ac:dyDescent="0.25">
      <c r="A3" s="8"/>
      <c r="B3" s="9"/>
      <c r="C3" s="10"/>
      <c r="D3" s="11"/>
    </row>
    <row r="4" spans="1:6" x14ac:dyDescent="0.25">
      <c r="A4" s="8"/>
      <c r="B4" s="8"/>
      <c r="C4" s="8"/>
      <c r="D4" s="8"/>
    </row>
    <row r="5" spans="1:6" x14ac:dyDescent="0.25">
      <c r="A5" s="8" t="s">
        <v>16</v>
      </c>
      <c r="B5" s="39" t="str">
        <f>VLOOKUP(A5,FUSION!$B$1:$J$211,2,FALSE)</f>
        <v>GÉNÉRALITÉS</v>
      </c>
      <c r="C5" s="11"/>
      <c r="D5" s="6">
        <f>VLOOKUP(E5,FUSION!$B$1:$J$211,9,FALSE)</f>
        <v>0</v>
      </c>
      <c r="E5" s="7" t="s">
        <v>41</v>
      </c>
    </row>
    <row r="6" spans="1:6" x14ac:dyDescent="0.25">
      <c r="A6" s="8" t="s">
        <v>17</v>
      </c>
      <c r="B6" s="39" t="str">
        <f>VLOOKUP(A6,FUSION!$B$1:$J$211,2,FALSE)</f>
        <v>LIMITES DE PRESTATIONS</v>
      </c>
      <c r="C6" s="11"/>
      <c r="D6" s="6" t="s">
        <v>71</v>
      </c>
      <c r="E6" s="7" t="s">
        <v>42</v>
      </c>
    </row>
    <row r="7" spans="1:6" x14ac:dyDescent="0.25">
      <c r="A7" s="8" t="s">
        <v>18</v>
      </c>
      <c r="B7" s="39" t="str">
        <f>VLOOKUP(A7,FUSION!$B$1:$J$211,2,FALSE)</f>
        <v>INSTALLATIONS PROVISOIRES DE CHANTIER</v>
      </c>
      <c r="C7" s="11"/>
      <c r="D7" s="6">
        <f>VLOOKUP(E7,FUSION!$B$1:$J$211,9,FALSE)</f>
        <v>0</v>
      </c>
      <c r="E7" s="7" t="s">
        <v>43</v>
      </c>
    </row>
    <row r="8" spans="1:6" x14ac:dyDescent="0.25">
      <c r="A8" s="8" t="s">
        <v>19</v>
      </c>
      <c r="B8" s="39" t="str">
        <f>VLOOKUP(A8,FUSION!$B$1:$J$211,2,FALSE)</f>
        <v>DEPOSES DES INSTALLATIONS</v>
      </c>
      <c r="C8" s="11"/>
      <c r="D8" s="6">
        <f>VLOOKUP(E8,FUSION!$B$1:$J$211,9,FALSE)</f>
        <v>0</v>
      </c>
      <c r="E8" s="7" t="s">
        <v>44</v>
      </c>
    </row>
    <row r="9" spans="1:6" x14ac:dyDescent="0.25">
      <c r="A9" s="8" t="s">
        <v>22</v>
      </c>
      <c r="B9" s="39" t="str">
        <f>VLOOKUP(A9,FUSION!$B$1:$J$211,2,FALSE)</f>
        <v>COURANTS FORTS</v>
      </c>
      <c r="C9" s="11"/>
      <c r="D9" s="6">
        <f>VLOOKUP(E9,FUSION!$B$1:$J$211,9,FALSE)</f>
        <v>0</v>
      </c>
      <c r="E9" s="7" t="s">
        <v>45</v>
      </c>
    </row>
    <row r="10" spans="1:6" x14ac:dyDescent="0.25">
      <c r="A10" s="8" t="s">
        <v>23</v>
      </c>
      <c r="B10" s="39" t="str">
        <f>VLOOKUP(A10,FUSION!$B$1:$J$211,2,FALSE)</f>
        <v xml:space="preserve">COURANTS FAIBLES </v>
      </c>
      <c r="C10" s="11"/>
      <c r="D10" s="6">
        <f>VLOOKUP(E10,FUSION!$B$1:$J$211,9,FALSE)</f>
        <v>0</v>
      </c>
      <c r="E10" s="7" t="s">
        <v>46</v>
      </c>
    </row>
    <row r="11" spans="1:6" x14ac:dyDescent="0.25">
      <c r="A11" s="8" t="s">
        <v>24</v>
      </c>
      <c r="B11" s="39" t="str">
        <f>FUSION!C195</f>
        <v>TRAVAUX FIN DE CHANTIER</v>
      </c>
      <c r="C11" s="11"/>
      <c r="D11" s="6">
        <f>FUSION!J200</f>
        <v>0</v>
      </c>
      <c r="E11" s="7" t="s">
        <v>198</v>
      </c>
    </row>
    <row r="12" spans="1:6" x14ac:dyDescent="0.25">
      <c r="A12" s="8"/>
      <c r="B12" s="39"/>
      <c r="C12" s="11"/>
      <c r="D12" s="6"/>
    </row>
    <row r="13" spans="1:6" x14ac:dyDescent="0.25">
      <c r="A13" s="8"/>
      <c r="B13" s="9"/>
      <c r="C13" s="11"/>
      <c r="D13" s="12"/>
      <c r="E13" s="50"/>
      <c r="F13" s="50"/>
    </row>
    <row r="14" spans="1:6" x14ac:dyDescent="0.25">
      <c r="A14" s="8"/>
      <c r="B14" s="127" t="s">
        <v>13</v>
      </c>
      <c r="C14" s="127"/>
      <c r="D14" s="13">
        <f>SUM(D5:D13)</f>
        <v>0</v>
      </c>
      <c r="E14" s="51"/>
      <c r="F14" s="52"/>
    </row>
    <row r="15" spans="1:6" x14ac:dyDescent="0.25">
      <c r="A15" s="8"/>
      <c r="B15" s="40"/>
      <c r="C15" s="40" t="s">
        <v>14</v>
      </c>
      <c r="D15" s="13">
        <f>D14*0.2</f>
        <v>0</v>
      </c>
    </row>
    <row r="16" spans="1:6" x14ac:dyDescent="0.25">
      <c r="A16" s="8"/>
      <c r="B16" s="127" t="s">
        <v>15</v>
      </c>
      <c r="C16" s="127"/>
      <c r="D16" s="13">
        <f>D15+D14</f>
        <v>0</v>
      </c>
    </row>
    <row r="17" spans="1:6" x14ac:dyDescent="0.25">
      <c r="A17" s="8"/>
      <c r="B17" s="40"/>
      <c r="C17" s="40"/>
      <c r="D17" s="13"/>
    </row>
    <row r="18" spans="1:6" x14ac:dyDescent="0.25">
      <c r="A18" s="8"/>
      <c r="B18" s="40"/>
      <c r="C18" s="40"/>
      <c r="D18" s="13"/>
    </row>
    <row r="19" spans="1:6" x14ac:dyDescent="0.25">
      <c r="A19" s="8"/>
      <c r="B19" s="40"/>
      <c r="C19" s="40"/>
      <c r="D19" s="13"/>
    </row>
    <row r="20" spans="1:6" x14ac:dyDescent="0.25">
      <c r="A20" s="8">
        <v>8</v>
      </c>
      <c r="B20" s="39" t="s">
        <v>222</v>
      </c>
      <c r="C20" s="11"/>
      <c r="D20" s="6">
        <f>D19+D18</f>
        <v>0</v>
      </c>
    </row>
    <row r="21" spans="1:6" x14ac:dyDescent="0.25">
      <c r="A21" s="8"/>
      <c r="B21" s="9"/>
      <c r="C21" s="11"/>
      <c r="D21" s="12"/>
      <c r="E21" s="50"/>
      <c r="F21" s="50"/>
    </row>
    <row r="22" spans="1:6" x14ac:dyDescent="0.25">
      <c r="A22" s="8"/>
      <c r="B22" s="127" t="s">
        <v>220</v>
      </c>
      <c r="C22" s="127"/>
      <c r="D22" s="13">
        <f>SUM(D13:D21)</f>
        <v>0</v>
      </c>
      <c r="E22" s="51"/>
      <c r="F22" s="52"/>
    </row>
    <row r="23" spans="1:6" x14ac:dyDescent="0.25">
      <c r="A23" s="8"/>
      <c r="B23" s="40"/>
      <c r="C23" s="40" t="s">
        <v>14</v>
      </c>
      <c r="D23" s="13">
        <f>D22*0.2</f>
        <v>0</v>
      </c>
    </row>
    <row r="24" spans="1:6" x14ac:dyDescent="0.25">
      <c r="A24" s="8"/>
      <c r="B24" s="127" t="s">
        <v>221</v>
      </c>
      <c r="C24" s="127"/>
      <c r="D24" s="13">
        <f>D23+D22</f>
        <v>0</v>
      </c>
    </row>
    <row r="25" spans="1:6" x14ac:dyDescent="0.25">
      <c r="A25" s="8"/>
      <c r="B25" s="40"/>
      <c r="C25" s="40"/>
      <c r="D25" s="13"/>
    </row>
    <row r="26" spans="1:6" x14ac:dyDescent="0.25">
      <c r="A26" s="8"/>
      <c r="B26" s="40"/>
      <c r="C26" s="40"/>
      <c r="D26" s="13"/>
    </row>
    <row r="27" spans="1:6" x14ac:dyDescent="0.25">
      <c r="A27" s="8"/>
      <c r="B27" s="40"/>
      <c r="C27" s="40"/>
      <c r="D27" s="13"/>
    </row>
    <row r="28" spans="1:6" x14ac:dyDescent="0.25">
      <c r="A28" s="8"/>
      <c r="B28" s="40"/>
      <c r="C28" s="40"/>
      <c r="D28" s="13"/>
    </row>
    <row r="29" spans="1:6" x14ac:dyDescent="0.25">
      <c r="A29" s="8"/>
      <c r="B29" s="40"/>
      <c r="C29" s="40"/>
      <c r="D29" s="13"/>
    </row>
    <row r="30" spans="1:6" x14ac:dyDescent="0.25">
      <c r="A30" s="8"/>
      <c r="B30" s="40"/>
      <c r="C30" s="40"/>
      <c r="D30" s="13"/>
    </row>
    <row r="31" spans="1:6" x14ac:dyDescent="0.25">
      <c r="A31" s="8"/>
      <c r="B31" s="40"/>
      <c r="C31" s="40"/>
      <c r="D31" s="13"/>
    </row>
    <row r="32" spans="1:6" x14ac:dyDescent="0.25">
      <c r="A32" s="8"/>
      <c r="B32" s="40"/>
      <c r="C32" s="40"/>
      <c r="D32" s="13"/>
    </row>
    <row r="33" spans="1:4" x14ac:dyDescent="0.25">
      <c r="A33" s="14"/>
      <c r="B33" s="15"/>
      <c r="C33" s="16"/>
      <c r="D33" s="17"/>
    </row>
  </sheetData>
  <mergeCells count="5">
    <mergeCell ref="A1:D2"/>
    <mergeCell ref="B14:C14"/>
    <mergeCell ref="B16:C16"/>
    <mergeCell ref="B22:C22"/>
    <mergeCell ref="B24:C24"/>
  </mergeCells>
  <printOptions horizontalCentered="1"/>
  <pageMargins left="0.59055118110236227" right="0.39370078740157483" top="0.98425196850393704" bottom="0.59055118110236227" header="0.19685039370078741" footer="0.19685039370078741"/>
  <pageSetup paperSize="9" scale="86" orientation="portrait" r:id="rId1"/>
  <headerFooter>
    <oddHeader>&amp;L&amp;G&amp;C&amp;9PROJET FUSION&amp;R&amp;9Phase : DCE
Date : Janvier 2026</oddHeader>
    <oddFooter>&amp;L&amp;"-,Gras"&amp;9LOT N°04 - ELECTRICITE CFO-CFA&amp;R&amp;9Page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PG (2)</vt:lpstr>
      <vt:lpstr>FUSION</vt:lpstr>
      <vt:lpstr>RGF</vt:lpstr>
      <vt:lpstr>'PG (2)'!_Hlk62735756</vt:lpstr>
      <vt:lpstr>'PG (2)'!_Hlk92095484</vt:lpstr>
      <vt:lpstr>FUSION!Impression_des_titres</vt:lpstr>
      <vt:lpstr>FUSION!Print_Area</vt:lpstr>
      <vt:lpstr>RGF!Print_Area</vt:lpstr>
      <vt:lpstr>FUSION!Print_Titles</vt:lpstr>
      <vt:lpstr>RGF!Print_Titles</vt:lpstr>
      <vt:lpstr>FUSION!Zone_d_impression</vt:lpstr>
      <vt:lpstr>'PG (2)'!Zone_d_impression</vt:lpstr>
      <vt:lpstr>RGF!Zone_d_impression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PELTIER</dc:creator>
  <cp:lastModifiedBy>Benoit JUGAN</cp:lastModifiedBy>
  <cp:lastPrinted>2026-02-02T13:33:51Z</cp:lastPrinted>
  <dcterms:created xsi:type="dcterms:W3CDTF">2022-04-25T12:02:36Z</dcterms:created>
  <dcterms:modified xsi:type="dcterms:W3CDTF">2026-02-02T13:34:12Z</dcterms:modified>
</cp:coreProperties>
</file>